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1760" tabRatio="843" activeTab="0"/>
  </bookViews>
  <sheets>
    <sheet name="riepilogo" sheetId="1" r:id="rId1"/>
    <sheet name="elenco" sheetId="2" r:id="rId2"/>
    <sheet name="diario" sheetId="3" r:id="rId3"/>
    <sheet name="istruzioni" sheetId="4" r:id="rId4"/>
  </sheets>
  <definedNames>
    <definedName name="_xlnm.Print_Area" localSheetId="2">'diario'!$A:$U</definedName>
    <definedName name="_xlnm.Print_Area" localSheetId="0">'riepilogo'!$A$2:$F$33</definedName>
    <definedName name="datafineprogetto">'riepilogo'!$E$18</definedName>
    <definedName name="datafinericerca">'riepilogo'!$E$21</definedName>
    <definedName name="datafinesviluppo">'riepilogo'!$E$22</definedName>
    <definedName name="datainizioprogetto">'riepilogo'!$D$18</definedName>
    <definedName name="datainizioricerca">'riepilogo'!$D$21</definedName>
    <definedName name="datainiziosviluppo">'riepilogo'!$D$22</definedName>
    <definedName name="OLE_LINK2" localSheetId="3">'istruzioni'!$B$4</definedName>
    <definedName name="ore">'elenco'!$H$31</definedName>
    <definedName name="oreoperai">'elenco'!$H$47</definedName>
    <definedName name="pswattiva">'riepilogo'!$A$12</definedName>
    <definedName name="RS">'riepilogo'!$D$35:$D$37</definedName>
    <definedName name="ruolo">'riepilogo'!$B$35:$B$39</definedName>
    <definedName name="scelta">'riepilogo'!$B$8</definedName>
    <definedName name="sceltaspecifica">'riepilogo'!$A$18</definedName>
    <definedName name="sesso">'riepilogo'!$E$35:$E$37</definedName>
    <definedName name="tariffe">'riepilogo'!$A$35:$A$39</definedName>
    <definedName name="_xlnm.Print_Titles" localSheetId="2">'diario'!$A:$B,'diario'!$1:$6</definedName>
    <definedName name="_xlnm.Print_Titles" localSheetId="1">'elenco'!$2:$3</definedName>
    <definedName name="titoloriepilogo1">'riepilogo'!$B$7</definedName>
    <definedName name="ultimacolonna">'diario'!$A$6</definedName>
    <definedName name="ultimariga">'diario'!$A$5</definedName>
  </definedNames>
  <calcPr fullCalcOnLoad="1"/>
</workbook>
</file>

<file path=xl/sharedStrings.xml><?xml version="1.0" encoding="utf-8"?>
<sst xmlns="http://schemas.openxmlformats.org/spreadsheetml/2006/main" count="172" uniqueCount="65">
  <si>
    <t>ore</t>
  </si>
  <si>
    <t>costo totale</t>
  </si>
  <si>
    <t>RICERCATORI</t>
  </si>
  <si>
    <t>n.</t>
  </si>
  <si>
    <t>RESPONSABILE RICERCA</t>
  </si>
  <si>
    <t>diario</t>
  </si>
  <si>
    <t>tariffa forfait</t>
  </si>
  <si>
    <t>c</t>
  </si>
  <si>
    <t>a</t>
  </si>
  <si>
    <t>b</t>
  </si>
  <si>
    <t>calcolo imputabilità</t>
  </si>
  <si>
    <t>MANODOPERA</t>
  </si>
  <si>
    <t>personale</t>
  </si>
  <si>
    <t>denominazione impresa</t>
  </si>
  <si>
    <t>titolo breve progetto</t>
  </si>
  <si>
    <t>tipo progetto</t>
  </si>
  <si>
    <t>R</t>
  </si>
  <si>
    <t>S</t>
  </si>
  <si>
    <t>manodopera</t>
  </si>
  <si>
    <t>cognome e nome</t>
  </si>
  <si>
    <t>qualifica e mansioni</t>
  </si>
  <si>
    <t>fine</t>
  </si>
  <si>
    <t>?</t>
  </si>
  <si>
    <t>spese personale</t>
  </si>
  <si>
    <t>TOTALE spese personale</t>
  </si>
  <si>
    <t>occupati</t>
  </si>
  <si>
    <t>confronto con occupati totali</t>
  </si>
  <si>
    <t>occupati nel progetto</t>
  </si>
  <si>
    <t>occupati totali in Italia (UL)</t>
  </si>
  <si>
    <t>% ore progetto su ore totali nello stesso arco temporale</t>
  </si>
  <si>
    <t>durata totale mesi</t>
  </si>
  <si>
    <t>date inizio e fine progetto</t>
  </si>
  <si>
    <t>data inizio</t>
  </si>
  <si>
    <t>data fine</t>
  </si>
  <si>
    <t>articolazione temporale progetto</t>
  </si>
  <si>
    <t>date inizio e fine ricerca</t>
  </si>
  <si>
    <t>date inizio e fine sviluppo</t>
  </si>
  <si>
    <t>progetto di ricerca e sviluppo 1.3.a</t>
  </si>
  <si>
    <t>progetto di innovazione  1.2.a.1</t>
  </si>
  <si>
    <t>NO</t>
  </si>
  <si>
    <t>rendicontazione - elenco personale</t>
  </si>
  <si>
    <t>Diario del progetto</t>
  </si>
  <si>
    <t>inserire in questa cella il tipo progetto</t>
  </si>
  <si>
    <t>terzi</t>
  </si>
  <si>
    <t>NB salvare il file con estensione xls o xlsm, NO estensione xlsx</t>
  </si>
  <si>
    <t>SA</t>
  </si>
  <si>
    <t>TC</t>
  </si>
  <si>
    <t>C</t>
  </si>
  <si>
    <t>F</t>
  </si>
  <si>
    <t>M</t>
  </si>
  <si>
    <t/>
  </si>
  <si>
    <t>l'impresa ha sedi anche fuori regione:</t>
  </si>
  <si>
    <t>genere</t>
  </si>
  <si>
    <t>ruolo (*)</t>
  </si>
  <si>
    <t>sedi dell'impresa</t>
  </si>
  <si>
    <t>indirizzo sede realizzazione progetto</t>
  </si>
  <si>
    <t>indirizzo ulteriori sedi in regione</t>
  </si>
  <si>
    <t>Inserire le ore arrotondate per difetto e premere Ctrl + o per verificare la copertura LUL, le anomalie saranno evidenziate in arancio</t>
  </si>
  <si>
    <t>Dip</t>
  </si>
  <si>
    <t>SI</t>
  </si>
  <si>
    <t>.</t>
  </si>
  <si>
    <t>Per inserire righe selezionare la scheda menu Componenti aggiuntivi e cliccare sull'icona +
Se un soggetto opera in due attività (es. R e S) riportare il nome su due righe consecutive
(*) Dip=dipendente SA=socio/amministratore TC=titolare/collaboratore familiare, C=collaboratori</t>
  </si>
  <si>
    <t>TECNICI/OPERAI</t>
  </si>
  <si>
    <t>(*)=Inserire registrazioni Libro unico (comprese ore straordinario) arrotondate per difetto nella colonna LUL, se esistenti, o cancellare la sigla LUL</t>
  </si>
  <si>
    <t>vers. 3/2018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</si>
</sst>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dd/mm/yy;@"/>
    <numFmt numFmtId="166" formatCode="ddd"/>
    <numFmt numFmtId="167" formatCode="#,##0_ ;\-#,##0\ "/>
    <numFmt numFmtId="168" formatCode="d/m/yyyy;@"/>
    <numFmt numFmtId="169" formatCode="[$-410]dddd\ d\ mmmm\ yyyy"/>
    <numFmt numFmtId="170" formatCode="h\.mm\.ss"/>
    <numFmt numFmtId="171" formatCode="0.0"/>
    <numFmt numFmtId="172" formatCode="0.000%"/>
    <numFmt numFmtId="173" formatCode="0.0%"/>
    <numFmt numFmtId="174" formatCode="_-* #,##0.0_-;\-* #,##0.0_-;_-* &quot;-&quot;??_-;_-@_-"/>
    <numFmt numFmtId="175" formatCode="_-* #,##0_-;\-* #,##0_-;_-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7"/>
      <name val="Verdana"/>
      <family val="2"/>
    </font>
    <font>
      <sz val="10"/>
      <name val="Verdana"/>
      <family val="2"/>
    </font>
    <font>
      <sz val="18"/>
      <name val="Verdana"/>
      <family val="2"/>
    </font>
    <font>
      <sz val="12"/>
      <name val="Verdana"/>
      <family val="2"/>
    </font>
    <font>
      <sz val="16"/>
      <name val="Verdana"/>
      <family val="2"/>
    </font>
    <font>
      <b/>
      <sz val="7"/>
      <name val="Verdana"/>
      <family val="2"/>
    </font>
    <font>
      <sz val="7"/>
      <color indexed="9"/>
      <name val="Verdana"/>
      <family val="2"/>
    </font>
    <font>
      <sz val="7"/>
      <color indexed="12"/>
      <name val="Verdana"/>
      <family val="2"/>
    </font>
    <font>
      <sz val="10.5"/>
      <name val="DecimaWE Rg"/>
      <family val="0"/>
    </font>
    <font>
      <b/>
      <u val="single"/>
      <sz val="12"/>
      <name val="Verdana"/>
      <family val="2"/>
    </font>
    <font>
      <b/>
      <sz val="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theme="0"/>
      <name val="Verdana"/>
      <family val="2"/>
    </font>
    <font>
      <sz val="14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thin">
        <color indexed="22"/>
      </left>
      <right/>
      <top/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/>
      <bottom/>
    </border>
    <border>
      <left/>
      <right style="hair"/>
      <top style="hair"/>
      <bottom style="hair"/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hair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rgb="FFC0C0C0"/>
      </top>
      <bottom style="thin">
        <color rgb="FFC0C0C0"/>
      </bottom>
    </border>
    <border>
      <left/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 style="thin">
        <color rgb="FFC0C0C0"/>
      </left>
      <right/>
      <top style="thin">
        <color rgb="FFC0C0C0"/>
      </top>
      <bottom>
        <color indexed="63"/>
      </bottom>
    </border>
    <border>
      <left/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44" fontId="0" fillId="0" borderId="0" applyFont="0" applyFill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" fontId="3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0" fillId="0" borderId="0" xfId="0" applyNumberFormat="1" applyFont="1" applyAlignment="1" applyProtection="1">
      <alignment horizontal="right" vertical="top"/>
      <protection/>
    </xf>
    <xf numFmtId="0" fontId="9" fillId="0" borderId="0" xfId="0" applyNumberFormat="1" applyFont="1" applyAlignment="1" applyProtection="1">
      <alignment horizontal="right" vertical="top"/>
      <protection/>
    </xf>
    <xf numFmtId="0" fontId="11" fillId="0" borderId="0" xfId="0" applyNumberFormat="1" applyFont="1" applyBorder="1" applyAlignment="1" applyProtection="1">
      <alignment horizontal="center"/>
      <protection/>
    </xf>
    <xf numFmtId="168" fontId="6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vertical="center"/>
      <protection/>
    </xf>
    <xf numFmtId="43" fontId="3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right" vertical="top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top"/>
      <protection/>
    </xf>
    <xf numFmtId="0" fontId="12" fillId="0" borderId="0" xfId="0" applyFont="1" applyFill="1" applyAlignment="1" applyProtection="1">
      <alignment horizontal="left" vertical="center"/>
      <protection/>
    </xf>
    <xf numFmtId="166" fontId="6" fillId="0" borderId="0" xfId="0" applyNumberFormat="1" applyFont="1" applyFill="1" applyBorder="1" applyAlignment="1" applyProtection="1">
      <alignment horizontal="right"/>
      <protection/>
    </xf>
    <xf numFmtId="165" fontId="10" fillId="0" borderId="0" xfId="0" applyNumberFormat="1" applyFont="1" applyFill="1" applyAlignment="1" applyProtection="1">
      <alignment horizontal="right" vertical="top"/>
      <protection/>
    </xf>
    <xf numFmtId="0" fontId="10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right" vertical="top"/>
      <protection/>
    </xf>
    <xf numFmtId="0" fontId="1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vertical="center"/>
    </xf>
    <xf numFmtId="44" fontId="3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 vertical="top"/>
      <protection/>
    </xf>
    <xf numFmtId="43" fontId="6" fillId="0" borderId="0" xfId="0" applyNumberFormat="1" applyFont="1" applyFill="1" applyBorder="1" applyAlignment="1" applyProtection="1">
      <alignment horizontal="right" vertical="center" inden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vertical="center" wrapText="1"/>
      <protection locked="0"/>
    </xf>
    <xf numFmtId="44" fontId="3" fillId="0" borderId="1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10" fillId="0" borderId="0" xfId="0" applyNumberFormat="1" applyFont="1" applyAlignment="1" applyProtection="1">
      <alignment horizontal="center" vertical="top"/>
      <protection/>
    </xf>
    <xf numFmtId="3" fontId="9" fillId="0" borderId="0" xfId="0" applyNumberFormat="1" applyFont="1" applyAlignment="1" applyProtection="1">
      <alignment horizontal="center" vertical="top"/>
      <protection/>
    </xf>
    <xf numFmtId="3" fontId="7" fillId="0" borderId="0" xfId="0" applyNumberFormat="1" applyFont="1" applyAlignment="1" applyProtection="1">
      <alignment horizontal="center" vertical="top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3" fontId="11" fillId="0" borderId="0" xfId="0" applyNumberFormat="1" applyFont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2" fontId="7" fillId="0" borderId="0" xfId="0" applyNumberFormat="1" applyFont="1" applyAlignment="1" applyProtection="1">
      <alignment horizontal="center" vertical="top"/>
      <protection/>
    </xf>
    <xf numFmtId="165" fontId="6" fillId="33" borderId="0" xfId="0" applyNumberFormat="1" applyFont="1" applyFill="1" applyAlignment="1">
      <alignment horizontal="left" vertical="top"/>
    </xf>
    <xf numFmtId="165" fontId="6" fillId="33" borderId="0" xfId="0" applyNumberFormat="1" applyFont="1" applyFill="1" applyAlignment="1">
      <alignment horizontal="left" vertical="center"/>
    </xf>
    <xf numFmtId="0" fontId="8" fillId="0" borderId="0" xfId="0" applyFont="1" applyAlignment="1">
      <alignment vertical="top"/>
    </xf>
    <xf numFmtId="0" fontId="11" fillId="0" borderId="0" xfId="0" applyFont="1" applyFill="1" applyBorder="1" applyAlignment="1" applyProtection="1">
      <alignment vertical="center" textRotation="90" wrapText="1"/>
      <protection hidden="1"/>
    </xf>
    <xf numFmtId="0" fontId="12" fillId="0" borderId="0" xfId="0" applyFont="1" applyFill="1" applyBorder="1" applyAlignment="1">
      <alignment horizontal="left" vertical="top"/>
    </xf>
    <xf numFmtId="168" fontId="12" fillId="0" borderId="0" xfId="0" applyNumberFormat="1" applyFont="1" applyFill="1" applyBorder="1" applyAlignment="1">
      <alignment horizontal="left" vertical="top"/>
    </xf>
    <xf numFmtId="165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6" fillId="0" borderId="0" xfId="0" applyFont="1" applyAlignment="1">
      <alignment vertical="top"/>
    </xf>
    <xf numFmtId="41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top"/>
      <protection locked="0"/>
    </xf>
    <xf numFmtId="14" fontId="3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/>
    </xf>
    <xf numFmtId="165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6" fillId="0" borderId="0" xfId="0" applyFont="1" applyAlignment="1" quotePrefix="1">
      <alignment vertical="top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left" vertical="center" wrapText="1"/>
      <protection/>
    </xf>
    <xf numFmtId="165" fontId="6" fillId="0" borderId="0" xfId="0" applyNumberFormat="1" applyFont="1" applyBorder="1" applyAlignment="1" applyProtection="1">
      <alignment horizontal="right" vertical="center"/>
      <protection/>
    </xf>
    <xf numFmtId="0" fontId="3" fillId="34" borderId="0" xfId="0" applyFont="1" applyFill="1" applyAlignment="1">
      <alignment vertical="center"/>
    </xf>
    <xf numFmtId="0" fontId="6" fillId="0" borderId="0" xfId="0" applyFont="1" applyBorder="1" applyAlignment="1" applyProtection="1">
      <alignment horizontal="right" vertical="center" wrapText="1"/>
      <protection/>
    </xf>
    <xf numFmtId="165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13" xfId="0" applyFont="1" applyFill="1" applyBorder="1" applyAlignment="1">
      <alignment vertical="center"/>
    </xf>
    <xf numFmtId="43" fontId="3" fillId="0" borderId="13" xfId="0" applyNumberFormat="1" applyFont="1" applyFill="1" applyBorder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textRotation="90" wrapText="1"/>
    </xf>
    <xf numFmtId="43" fontId="3" fillId="0" borderId="14" xfId="0" applyNumberFormat="1" applyFont="1" applyFill="1" applyBorder="1" applyAlignment="1">
      <alignment vertical="center"/>
    </xf>
    <xf numFmtId="43" fontId="3" fillId="0" borderId="15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 textRotation="90" wrapText="1"/>
    </xf>
    <xf numFmtId="0" fontId="6" fillId="0" borderId="0" xfId="0" applyFont="1" applyFill="1" applyAlignment="1" applyProtection="1">
      <alignment horizontal="center" vertical="top"/>
      <protection/>
    </xf>
    <xf numFmtId="0" fontId="6" fillId="0" borderId="0" xfId="0" applyFont="1" applyFill="1" applyAlignment="1" applyProtection="1">
      <alignment horizontal="center" vertical="top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2" fontId="6" fillId="33" borderId="0" xfId="0" applyNumberFormat="1" applyFont="1" applyFill="1" applyAlignment="1">
      <alignment horizontal="left" vertical="top"/>
    </xf>
    <xf numFmtId="0" fontId="6" fillId="35" borderId="17" xfId="0" applyFont="1" applyFill="1" applyBorder="1" applyAlignment="1" applyProtection="1">
      <alignment horizontal="center"/>
      <protection locked="0"/>
    </xf>
    <xf numFmtId="0" fontId="6" fillId="35" borderId="11" xfId="0" applyFont="1" applyFill="1" applyBorder="1" applyAlignment="1" applyProtection="1">
      <alignment horizontal="center"/>
      <protection locked="0"/>
    </xf>
    <xf numFmtId="0" fontId="10" fillId="0" borderId="0" xfId="0" applyNumberFormat="1" applyFont="1" applyAlignment="1" applyProtection="1">
      <alignment horizontal="center" vertical="top"/>
      <protection/>
    </xf>
    <xf numFmtId="0" fontId="9" fillId="0" borderId="0" xfId="0" applyNumberFormat="1" applyFont="1" applyAlignment="1" applyProtection="1">
      <alignment horizontal="center" vertical="top"/>
      <protection/>
    </xf>
    <xf numFmtId="0" fontId="7" fillId="0" borderId="0" xfId="0" applyNumberFormat="1" applyFont="1" applyAlignment="1" applyProtection="1">
      <alignment horizontal="center" vertical="top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Border="1" applyAlignment="1" applyProtection="1">
      <alignment vertical="center" wrapText="1"/>
      <protection/>
    </xf>
    <xf numFmtId="0" fontId="6" fillId="0" borderId="16" xfId="0" applyNumberFormat="1" applyFont="1" applyBorder="1" applyAlignment="1" applyProtection="1">
      <alignment vertical="center" wrapText="1"/>
      <protection/>
    </xf>
    <xf numFmtId="43" fontId="3" fillId="0" borderId="18" xfId="0" applyNumberFormat="1" applyFont="1" applyFill="1" applyBorder="1" applyAlignment="1">
      <alignment vertical="center"/>
    </xf>
    <xf numFmtId="14" fontId="12" fillId="0" borderId="0" xfId="0" applyNumberFormat="1" applyFont="1" applyFill="1" applyBorder="1" applyAlignment="1" applyProtection="1">
      <alignment horizontal="left" vertical="center"/>
      <protection/>
    </xf>
    <xf numFmtId="14" fontId="6" fillId="0" borderId="19" xfId="0" applyNumberFormat="1" applyFont="1" applyFill="1" applyBorder="1" applyAlignment="1" applyProtection="1">
      <alignment horizontal="left" vertical="top"/>
      <protection/>
    </xf>
    <xf numFmtId="14" fontId="6" fillId="36" borderId="11" xfId="0" applyNumberFormat="1" applyFont="1" applyFill="1" applyBorder="1" applyAlignment="1" applyProtection="1">
      <alignment horizontal="left"/>
      <protection/>
    </xf>
    <xf numFmtId="166" fontId="52" fillId="0" borderId="0" xfId="0" applyNumberFormat="1" applyFont="1" applyFill="1" applyBorder="1" applyAlignment="1" applyProtection="1">
      <alignment horizontal="right"/>
      <protection/>
    </xf>
    <xf numFmtId="1" fontId="52" fillId="0" borderId="0" xfId="0" applyNumberFormat="1" applyFont="1" applyFill="1" applyBorder="1" applyAlignment="1" applyProtection="1">
      <alignment horizontal="right" vertical="center" wrapText="1"/>
      <protection/>
    </xf>
    <xf numFmtId="1" fontId="52" fillId="0" borderId="0" xfId="0" applyNumberFormat="1" applyFont="1" applyFill="1" applyBorder="1" applyAlignment="1" applyProtection="1">
      <alignment horizontal="right"/>
      <protection/>
    </xf>
    <xf numFmtId="0" fontId="8" fillId="35" borderId="20" xfId="0" applyFont="1" applyFill="1" applyBorder="1" applyAlignment="1">
      <alignment vertical="center"/>
    </xf>
    <xf numFmtId="0" fontId="3" fillId="35" borderId="21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14" fontId="3" fillId="35" borderId="10" xfId="0" applyNumberFormat="1" applyFont="1" applyFill="1" applyBorder="1" applyAlignment="1" applyProtection="1">
      <alignment horizontal="left" vertical="center"/>
      <protection locked="0"/>
    </xf>
    <xf numFmtId="43" fontId="3" fillId="35" borderId="20" xfId="0" applyNumberFormat="1" applyFont="1" applyFill="1" applyBorder="1" applyAlignment="1">
      <alignment vertical="center"/>
    </xf>
    <xf numFmtId="0" fontId="11" fillId="35" borderId="18" xfId="0" applyFont="1" applyFill="1" applyBorder="1" applyAlignment="1">
      <alignment horizontal="left" vertical="center"/>
    </xf>
    <xf numFmtId="0" fontId="11" fillId="35" borderId="18" xfId="0" applyNumberFormat="1" applyFont="1" applyFill="1" applyBorder="1" applyAlignment="1" applyProtection="1">
      <alignment vertical="center"/>
      <protection/>
    </xf>
    <xf numFmtId="43" fontId="11" fillId="35" borderId="18" xfId="0" applyNumberFormat="1" applyFont="1" applyFill="1" applyBorder="1" applyAlignment="1" applyProtection="1">
      <alignment vertical="center"/>
      <protection/>
    </xf>
    <xf numFmtId="43" fontId="11" fillId="35" borderId="20" xfId="0" applyNumberFormat="1" applyFont="1" applyFill="1" applyBorder="1" applyAlignment="1" applyProtection="1">
      <alignment vertical="center"/>
      <protection/>
    </xf>
    <xf numFmtId="0" fontId="11" fillId="35" borderId="21" xfId="0" applyFont="1" applyFill="1" applyBorder="1" applyAlignment="1" applyProtection="1">
      <alignment horizontal="center" vertical="center" wrapText="1"/>
      <protection/>
    </xf>
    <xf numFmtId="2" fontId="11" fillId="35" borderId="10" xfId="0" applyNumberFormat="1" applyFont="1" applyFill="1" applyBorder="1" applyAlignment="1" applyProtection="1">
      <alignment horizontal="center" vertical="center" wrapText="1"/>
      <protection/>
    </xf>
    <xf numFmtId="0" fontId="11" fillId="35" borderId="21" xfId="0" applyNumberFormat="1" applyFont="1" applyFill="1" applyBorder="1" applyAlignment="1" applyProtection="1">
      <alignment horizontal="center" vertical="center" wrapText="1"/>
      <protection/>
    </xf>
    <xf numFmtId="3" fontId="11" fillId="35" borderId="10" xfId="0" applyNumberFormat="1" applyFont="1" applyFill="1" applyBorder="1" applyAlignment="1" applyProtection="1">
      <alignment horizontal="center" vertical="center"/>
      <protection/>
    </xf>
    <xf numFmtId="43" fontId="11" fillId="35" borderId="10" xfId="0" applyNumberFormat="1" applyFont="1" applyFill="1" applyBorder="1" applyAlignment="1" applyProtection="1">
      <alignment horizontal="center" vertical="center"/>
      <protection/>
    </xf>
    <xf numFmtId="165" fontId="8" fillId="35" borderId="22" xfId="0" applyNumberFormat="1" applyFont="1" applyFill="1" applyBorder="1" applyAlignment="1">
      <alignment horizontal="center" vertical="center"/>
    </xf>
    <xf numFmtId="165" fontId="8" fillId="35" borderId="23" xfId="0" applyNumberFormat="1" applyFont="1" applyFill="1" applyBorder="1" applyAlignment="1">
      <alignment horizontal="center" vertical="center"/>
    </xf>
    <xf numFmtId="0" fontId="11" fillId="35" borderId="24" xfId="0" applyFont="1" applyFill="1" applyBorder="1" applyAlignment="1" applyProtection="1">
      <alignment vertical="center"/>
      <protection hidden="1"/>
    </xf>
    <xf numFmtId="0" fontId="11" fillId="35" borderId="2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 applyProtection="1">
      <alignment horizontal="center" vertical="center"/>
      <protection/>
    </xf>
    <xf numFmtId="43" fontId="3" fillId="34" borderId="10" xfId="0" applyNumberFormat="1" applyFont="1" applyFill="1" applyBorder="1" applyAlignment="1">
      <alignment vertical="center"/>
    </xf>
    <xf numFmtId="43" fontId="3" fillId="34" borderId="20" xfId="0" applyNumberFormat="1" applyFont="1" applyFill="1" applyBorder="1" applyAlignment="1">
      <alignment vertical="center"/>
    </xf>
    <xf numFmtId="0" fontId="11" fillId="35" borderId="21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43" fontId="11" fillId="35" borderId="18" xfId="0" applyNumberFormat="1" applyFont="1" applyFill="1" applyBorder="1" applyAlignment="1">
      <alignment horizontal="center" vertical="center"/>
    </xf>
    <xf numFmtId="43" fontId="11" fillId="35" borderId="20" xfId="0" applyNumberFormat="1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vertical="center"/>
    </xf>
    <xf numFmtId="0" fontId="3" fillId="35" borderId="20" xfId="0" applyFont="1" applyFill="1" applyBorder="1" applyAlignment="1">
      <alignment horizontal="left" vertical="center"/>
    </xf>
    <xf numFmtId="0" fontId="11" fillId="35" borderId="20" xfId="0" applyFont="1" applyFill="1" applyBorder="1" applyAlignment="1">
      <alignment vertical="center"/>
    </xf>
    <xf numFmtId="43" fontId="11" fillId="35" borderId="21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 applyProtection="1">
      <alignment horizontal="center" vertical="center"/>
      <protection/>
    </xf>
    <xf numFmtId="43" fontId="6" fillId="34" borderId="10" xfId="0" applyNumberFormat="1" applyFont="1" applyFill="1" applyBorder="1" applyAlignment="1" applyProtection="1">
      <alignment horizontal="right" vertical="center"/>
      <protection/>
    </xf>
    <xf numFmtId="41" fontId="6" fillId="34" borderId="10" xfId="0" applyNumberFormat="1" applyFont="1" applyFill="1" applyBorder="1" applyAlignment="1" applyProtection="1">
      <alignment horizontal="center" vertical="center"/>
      <protection/>
    </xf>
    <xf numFmtId="43" fontId="6" fillId="34" borderId="10" xfId="0" applyNumberFormat="1" applyFont="1" applyFill="1" applyBorder="1" applyAlignment="1" applyProtection="1">
      <alignment horizontal="right" vertical="center" indent="1"/>
      <protection/>
    </xf>
    <xf numFmtId="43" fontId="6" fillId="34" borderId="21" xfId="0" applyNumberFormat="1" applyFont="1" applyFill="1" applyBorder="1" applyAlignment="1" applyProtection="1">
      <alignment horizontal="right" vertical="center" indent="1"/>
      <protection/>
    </xf>
    <xf numFmtId="0" fontId="53" fillId="0" borderId="0" xfId="0" applyFont="1" applyAlignment="1">
      <alignment vertical="center"/>
    </xf>
    <xf numFmtId="0" fontId="6" fillId="35" borderId="11" xfId="0" applyFont="1" applyFill="1" applyBorder="1" applyAlignment="1" applyProtection="1">
      <alignment horizontal="center" textRotation="90"/>
      <protection locked="0"/>
    </xf>
    <xf numFmtId="43" fontId="3" fillId="0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35" borderId="25" xfId="0" applyFont="1" applyFill="1" applyBorder="1" applyAlignment="1" applyProtection="1">
      <alignment horizontal="center"/>
      <protection locked="0"/>
    </xf>
    <xf numFmtId="14" fontId="6" fillId="35" borderId="26" xfId="0" applyNumberFormat="1" applyFont="1" applyFill="1" applyBorder="1" applyAlignment="1" applyProtection="1">
      <alignment horizontal="left"/>
      <protection/>
    </xf>
    <xf numFmtId="14" fontId="6" fillId="35" borderId="25" xfId="0" applyNumberFormat="1" applyFont="1" applyFill="1" applyBorder="1" applyAlignment="1" applyProtection="1">
      <alignment horizontal="left" vertical="center" wrapText="1"/>
      <protection/>
    </xf>
    <xf numFmtId="0" fontId="6" fillId="35" borderId="27" xfId="0" applyFont="1" applyFill="1" applyBorder="1" applyAlignment="1" applyProtection="1">
      <alignment horizontal="center"/>
      <protection locked="0"/>
    </xf>
    <xf numFmtId="0" fontId="6" fillId="35" borderId="25" xfId="0" applyFont="1" applyFill="1" applyBorder="1" applyAlignment="1" applyProtection="1">
      <alignment horizontal="center" textRotation="90"/>
      <protection locked="0"/>
    </xf>
    <xf numFmtId="0" fontId="6" fillId="35" borderId="17" xfId="0" applyFont="1" applyFill="1" applyBorder="1" applyAlignment="1" applyProtection="1">
      <alignment horizontal="center" textRotation="90"/>
      <protection locked="0"/>
    </xf>
    <xf numFmtId="0" fontId="6" fillId="35" borderId="27" xfId="0" applyFont="1" applyFill="1" applyBorder="1" applyAlignment="1" applyProtection="1">
      <alignment horizontal="center" textRotation="90"/>
      <protection locked="0"/>
    </xf>
    <xf numFmtId="1" fontId="6" fillId="0" borderId="0" xfId="0" applyNumberFormat="1" applyFont="1" applyFill="1" applyAlignment="1" applyProtection="1">
      <alignment horizontal="left"/>
      <protection/>
    </xf>
    <xf numFmtId="0" fontId="10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1" fillId="35" borderId="21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quotePrefix="1">
      <alignment vertical="center"/>
    </xf>
    <xf numFmtId="0" fontId="15" fillId="0" borderId="0" xfId="0" applyFont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16" fillId="35" borderId="2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10" fontId="3" fillId="34" borderId="10" xfId="50" applyNumberFormat="1" applyFont="1" applyFill="1" applyBorder="1" applyAlignment="1">
      <alignment vertical="center"/>
    </xf>
    <xf numFmtId="1" fontId="6" fillId="0" borderId="0" xfId="0" applyNumberFormat="1" applyFont="1" applyFill="1" applyAlignment="1" applyProtection="1">
      <alignment horizontal="left" vertical="top"/>
      <protection/>
    </xf>
    <xf numFmtId="1" fontId="3" fillId="34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9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14" fontId="6" fillId="35" borderId="25" xfId="0" applyNumberFormat="1" applyFont="1" applyFill="1" applyBorder="1" applyAlignment="1" applyProtection="1">
      <alignment horizontal="left"/>
      <protection/>
    </xf>
    <xf numFmtId="3" fontId="12" fillId="0" borderId="0" xfId="0" applyNumberFormat="1" applyFont="1" applyAlignment="1" applyProtection="1">
      <alignment vertical="center"/>
      <protection/>
    </xf>
    <xf numFmtId="0" fontId="4" fillId="35" borderId="10" xfId="0" applyFont="1" applyFill="1" applyBorder="1" applyAlignment="1">
      <alignment horizontal="left" vertical="center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left" vertical="top" wrapText="1"/>
      <protection locked="0"/>
    </xf>
    <xf numFmtId="0" fontId="9" fillId="0" borderId="22" xfId="0" applyFont="1" applyFill="1" applyBorder="1" applyAlignment="1" applyProtection="1">
      <alignment horizontal="left" vertical="top" wrapText="1"/>
      <protection locked="0"/>
    </xf>
    <xf numFmtId="0" fontId="9" fillId="0" borderId="23" xfId="0" applyFont="1" applyFill="1" applyBorder="1" applyAlignment="1" applyProtection="1">
      <alignment horizontal="left" vertical="top" wrapText="1"/>
      <protection locked="0"/>
    </xf>
    <xf numFmtId="0" fontId="11" fillId="35" borderId="28" xfId="0" applyFont="1" applyFill="1" applyBorder="1" applyAlignment="1">
      <alignment horizontal="left" vertical="center"/>
    </xf>
    <xf numFmtId="0" fontId="11" fillId="35" borderId="22" xfId="0" applyFont="1" applyFill="1" applyBorder="1" applyAlignment="1">
      <alignment horizontal="left" vertical="center"/>
    </xf>
    <xf numFmtId="0" fontId="4" fillId="35" borderId="29" xfId="0" applyFont="1" applyFill="1" applyBorder="1" applyAlignment="1">
      <alignment horizontal="left" vertical="center"/>
    </xf>
    <xf numFmtId="0" fontId="4" fillId="35" borderId="30" xfId="0" applyFont="1" applyFill="1" applyBorder="1" applyAlignment="1">
      <alignment horizontal="left" vertical="center"/>
    </xf>
    <xf numFmtId="43" fontId="3" fillId="0" borderId="13" xfId="0" applyNumberFormat="1" applyFont="1" applyFill="1" applyBorder="1" applyAlignment="1" applyProtection="1">
      <alignment horizontal="left" vertical="center"/>
      <protection locked="0"/>
    </xf>
    <xf numFmtId="43" fontId="3" fillId="0" borderId="20" xfId="0" applyNumberFormat="1" applyFont="1" applyFill="1" applyBorder="1" applyAlignment="1" applyProtection="1">
      <alignment horizontal="left" vertical="center"/>
      <protection locked="0"/>
    </xf>
    <xf numFmtId="0" fontId="11" fillId="35" borderId="21" xfId="0" applyFont="1" applyFill="1" applyBorder="1" applyAlignment="1">
      <alignment horizontal="left" vertical="center" wrapText="1"/>
    </xf>
    <xf numFmtId="0" fontId="11" fillId="35" borderId="18" xfId="0" applyFont="1" applyFill="1" applyBorder="1" applyAlignment="1">
      <alignment horizontal="left" vertical="center" wrapText="1"/>
    </xf>
    <xf numFmtId="0" fontId="11" fillId="35" borderId="20" xfId="0" applyFont="1" applyFill="1" applyBorder="1" applyAlignment="1">
      <alignment horizontal="left" vertical="center" wrapText="1"/>
    </xf>
    <xf numFmtId="0" fontId="11" fillId="35" borderId="21" xfId="0" applyFont="1" applyFill="1" applyBorder="1" applyAlignment="1">
      <alignment horizontal="left" vertical="center"/>
    </xf>
    <xf numFmtId="0" fontId="11" fillId="35" borderId="18" xfId="0" applyFont="1" applyFill="1" applyBorder="1" applyAlignment="1">
      <alignment horizontal="left" vertical="center"/>
    </xf>
    <xf numFmtId="0" fontId="11" fillId="35" borderId="20" xfId="0" applyFont="1" applyFill="1" applyBorder="1" applyAlignment="1">
      <alignment horizontal="left" vertical="center"/>
    </xf>
    <xf numFmtId="43" fontId="3" fillId="0" borderId="31" xfId="0" applyNumberFormat="1" applyFont="1" applyFill="1" applyBorder="1" applyAlignment="1" applyProtection="1">
      <alignment horizontal="left" vertical="center" wrapText="1"/>
      <protection locked="0"/>
    </xf>
    <xf numFmtId="43" fontId="3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/>
    </xf>
    <xf numFmtId="0" fontId="11" fillId="35" borderId="21" xfId="0" applyFont="1" applyFill="1" applyBorder="1" applyAlignment="1" applyProtection="1">
      <alignment horizontal="left" vertical="center"/>
      <protection/>
    </xf>
    <xf numFmtId="0" fontId="11" fillId="35" borderId="18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4">
    <dxf>
      <font>
        <color theme="0"/>
      </font>
      <fill>
        <patternFill>
          <bgColor theme="5" tint="-0.4999699890613556"/>
        </patternFill>
      </fill>
    </dxf>
    <dxf>
      <font>
        <color indexed="9"/>
      </font>
      <fill>
        <patternFill>
          <bgColor indexed="37"/>
        </patternFill>
      </fill>
    </dxf>
    <dxf>
      <font>
        <color indexed="9"/>
      </font>
      <fill>
        <patternFill>
          <bgColor indexed="37"/>
        </patternFill>
      </fill>
    </dxf>
    <dxf>
      <font>
        <color indexed="9"/>
      </font>
      <fill>
        <patternFill>
          <bgColor indexed="37"/>
        </patternFill>
      </fill>
    </dxf>
    <dxf>
      <font>
        <color indexed="9"/>
      </font>
      <fill>
        <patternFill>
          <bgColor indexed="37"/>
        </patternFill>
      </fill>
    </dxf>
    <dxf>
      <font>
        <color indexed="9"/>
      </font>
      <fill>
        <patternFill>
          <bgColor indexed="37"/>
        </patternFill>
      </fill>
    </dxf>
    <dxf>
      <font>
        <color indexed="9"/>
      </font>
      <fill>
        <patternFill>
          <bgColor indexed="37"/>
        </patternFill>
      </fill>
    </dxf>
    <dxf>
      <font>
        <color indexed="9"/>
      </font>
      <fill>
        <patternFill>
          <bgColor indexed="37"/>
        </patternFill>
      </fill>
    </dxf>
    <dxf>
      <font>
        <color indexed="9"/>
      </font>
      <fill>
        <patternFill>
          <bgColor indexed="37"/>
        </patternFill>
      </fill>
    </dxf>
    <dxf>
      <font>
        <color indexed="9"/>
      </font>
      <fill>
        <patternFill>
          <bgColor indexed="37"/>
        </patternFill>
      </fill>
    </dxf>
    <dxf>
      <font>
        <color indexed="9"/>
      </font>
      <fill>
        <patternFill>
          <bgColor indexed="37"/>
        </patternFill>
      </fill>
    </dxf>
    <dxf>
      <font>
        <color indexed="9"/>
      </font>
      <fill>
        <patternFill>
          <bgColor indexed="37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142875</xdr:rowOff>
    </xdr:from>
    <xdr:to>
      <xdr:col>14</xdr:col>
      <xdr:colOff>142875</xdr:colOff>
      <xdr:row>38</xdr:row>
      <xdr:rowOff>28575</xdr:rowOff>
    </xdr:to>
    <xdr:pic>
      <xdr:nvPicPr>
        <xdr:cNvPr id="1" name="Immagin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4800"/>
          <a:ext cx="7848600" cy="591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tabColor indexed="43"/>
  </sheetPr>
  <dimension ref="A1:H44"/>
  <sheetViews>
    <sheetView tabSelected="1" zoomScale="120" zoomScaleNormal="120" zoomScalePageLayoutView="0" workbookViewId="0" topLeftCell="A1">
      <selection activeCell="B4" sqref="B4:E4"/>
    </sheetView>
  </sheetViews>
  <sheetFormatPr defaultColWidth="9.140625" defaultRowHeight="12.75"/>
  <cols>
    <col min="1" max="1" width="9.57421875" style="1" customWidth="1"/>
    <col min="2" max="2" width="3.421875" style="1" customWidth="1"/>
    <col min="3" max="3" width="33.00390625" style="1" bestFit="1" customWidth="1"/>
    <col min="4" max="5" width="17.57421875" style="1" customWidth="1"/>
    <col min="6" max="6" width="9.7109375" style="1" customWidth="1"/>
    <col min="7" max="15" width="9.140625" style="1" customWidth="1"/>
    <col min="16" max="16384" width="9.140625" style="1" customWidth="1"/>
  </cols>
  <sheetData>
    <row r="1" ht="18">
      <c r="A1" s="142" t="s">
        <v>44</v>
      </c>
    </row>
    <row r="2" spans="1:6" s="3" customFormat="1" ht="39.75" customHeight="1">
      <c r="A2" s="54" t="s">
        <v>64</v>
      </c>
      <c r="B2" s="54"/>
      <c r="D2" s="54"/>
      <c r="E2" s="54"/>
      <c r="F2" s="53"/>
    </row>
    <row r="3" spans="1:5" s="3" customFormat="1" ht="15" customHeight="1">
      <c r="A3" s="5"/>
      <c r="B3" s="186" t="s">
        <v>13</v>
      </c>
      <c r="C3" s="187"/>
      <c r="D3" s="121"/>
      <c r="E3" s="122"/>
    </row>
    <row r="4" spans="1:5" s="3" customFormat="1" ht="33" customHeight="1">
      <c r="A4" s="5"/>
      <c r="B4" s="183"/>
      <c r="C4" s="184"/>
      <c r="D4" s="184"/>
      <c r="E4" s="185"/>
    </row>
    <row r="5" spans="1:5" s="3" customFormat="1" ht="15" customHeight="1">
      <c r="A5" s="5"/>
      <c r="B5" s="50"/>
      <c r="C5" s="51"/>
      <c r="D5" s="52"/>
      <c r="E5" s="52"/>
    </row>
    <row r="6" spans="1:5" s="3" customFormat="1" ht="14.25" customHeight="1">
      <c r="A6" s="48"/>
      <c r="B6" s="186" t="s">
        <v>15</v>
      </c>
      <c r="C6" s="187"/>
      <c r="D6" s="121"/>
      <c r="E6" s="122"/>
    </row>
    <row r="7" spans="2:6" s="48" customFormat="1" ht="24.75" customHeight="1">
      <c r="B7" s="180" t="s">
        <v>42</v>
      </c>
      <c r="C7" s="181"/>
      <c r="D7" s="181"/>
      <c r="E7" s="182"/>
      <c r="F7" s="57"/>
    </row>
    <row r="8" spans="2:6" s="48" customFormat="1" ht="12.75" customHeight="1">
      <c r="B8" s="71">
        <f>IF(MID(titoloriepilogo1,13,7)="ricerca","R",IF(MID(titoloriepilogo1,13,11)="innovazione","I",""))</f>
      </c>
      <c r="C8" s="65"/>
      <c r="D8" s="65"/>
      <c r="E8" s="65"/>
      <c r="F8" s="57"/>
    </row>
    <row r="9" spans="1:5" s="3" customFormat="1" ht="13.5" customHeight="1">
      <c r="A9" s="5"/>
      <c r="B9" s="186" t="s">
        <v>14</v>
      </c>
      <c r="C9" s="187"/>
      <c r="D9" s="121"/>
      <c r="E9" s="122"/>
    </row>
    <row r="10" spans="1:5" s="3" customFormat="1" ht="72.75" customHeight="1">
      <c r="A10" s="5"/>
      <c r="B10" s="183"/>
      <c r="C10" s="184"/>
      <c r="D10" s="184"/>
      <c r="E10" s="185"/>
    </row>
    <row r="11" spans="1:5" s="3" customFormat="1" ht="18" customHeight="1">
      <c r="A11" s="5"/>
      <c r="B11" s="170"/>
      <c r="C11" s="170"/>
      <c r="D11" s="170"/>
      <c r="E11" s="170"/>
    </row>
    <row r="12" spans="1:6" s="29" customFormat="1" ht="15" customHeight="1">
      <c r="A12" s="1" t="s">
        <v>60</v>
      </c>
      <c r="B12" s="186" t="s">
        <v>54</v>
      </c>
      <c r="C12" s="187"/>
      <c r="D12" s="131"/>
      <c r="E12" s="132"/>
      <c r="F12" s="30"/>
    </row>
    <row r="13" spans="2:6" ht="27" customHeight="1">
      <c r="B13" s="188" t="s">
        <v>55</v>
      </c>
      <c r="C13" s="189"/>
      <c r="D13" s="190"/>
      <c r="E13" s="191"/>
      <c r="F13" s="37"/>
    </row>
    <row r="14" spans="2:6" ht="38.25" customHeight="1">
      <c r="B14" s="188" t="s">
        <v>56</v>
      </c>
      <c r="C14" s="189"/>
      <c r="D14" s="198"/>
      <c r="E14" s="199"/>
      <c r="F14" s="37"/>
    </row>
    <row r="15" spans="2:6" ht="15" customHeight="1">
      <c r="B15" s="192" t="s">
        <v>51</v>
      </c>
      <c r="C15" s="193"/>
      <c r="D15" s="194"/>
      <c r="E15" s="168" t="s">
        <v>22</v>
      </c>
      <c r="F15" s="37"/>
    </row>
    <row r="16" spans="1:5" s="3" customFormat="1" ht="34.5" customHeight="1">
      <c r="A16" s="5"/>
      <c r="B16" s="50"/>
      <c r="C16" s="51"/>
      <c r="D16" s="52"/>
      <c r="E16" s="52"/>
    </row>
    <row r="17" spans="2:5" s="4" customFormat="1" ht="15" customHeight="1">
      <c r="B17" s="123" t="s">
        <v>34</v>
      </c>
      <c r="C17" s="124"/>
      <c r="D17" s="125" t="s">
        <v>32</v>
      </c>
      <c r="E17" s="125" t="s">
        <v>33</v>
      </c>
    </row>
    <row r="18" spans="1:5" s="3" customFormat="1" ht="15" customHeight="1">
      <c r="A18" s="64"/>
      <c r="B18" s="108" t="s">
        <v>31</v>
      </c>
      <c r="C18" s="107"/>
      <c r="D18" s="58"/>
      <c r="E18" s="58"/>
    </row>
    <row r="19" spans="2:5" ht="15" customHeight="1">
      <c r="B19" s="195" t="s">
        <v>30</v>
      </c>
      <c r="C19" s="196"/>
      <c r="D19" s="197"/>
      <c r="E19" s="173">
        <f>IF(D18="","",(YEAR(E18)-YEAR(D18))*12+MONTH(E18)-MONTH(D18)+IF(DAY(E18)&gt;DAY(D18),IF((DAY(E18)-DAY(D18))&gt;15,1,0),IF((DAY(D18)-DAY(E18))&gt;15,-1,0)))</f>
      </c>
    </row>
    <row r="20" spans="2:6" s="29" customFormat="1" ht="15" customHeight="1">
      <c r="B20" s="38"/>
      <c r="D20" s="100"/>
      <c r="E20" s="100"/>
      <c r="F20" s="30"/>
    </row>
    <row r="21" spans="1:8" s="3" customFormat="1" ht="15" customHeight="1">
      <c r="A21" s="49"/>
      <c r="C21" s="109" t="s">
        <v>35</v>
      </c>
      <c r="D21" s="126"/>
      <c r="E21" s="126"/>
      <c r="H21" s="1"/>
    </row>
    <row r="22" spans="1:8" s="3" customFormat="1" ht="15" customHeight="1">
      <c r="A22" s="49"/>
      <c r="C22" s="110" t="s">
        <v>36</v>
      </c>
      <c r="D22" s="126"/>
      <c r="E22" s="126"/>
      <c r="H22" s="1"/>
    </row>
    <row r="23" spans="3:4" ht="15" customHeight="1">
      <c r="C23" s="63"/>
      <c r="D23" s="2"/>
    </row>
    <row r="24" spans="3:4" ht="15" customHeight="1">
      <c r="C24" s="63"/>
      <c r="D24" s="2"/>
    </row>
    <row r="25" spans="2:6" s="29" customFormat="1" ht="13.5" customHeight="1">
      <c r="B25" s="129" t="s">
        <v>23</v>
      </c>
      <c r="C25" s="130"/>
      <c r="D25" s="131">
        <f>IF(scelta="R","ricerca",IF(scelta="I","",""))</f>
      </c>
      <c r="E25" s="132">
        <f>IF(scelta="R","sviluppo","")</f>
      </c>
      <c r="F25" s="30"/>
    </row>
    <row r="26" spans="2:6" ht="15" customHeight="1">
      <c r="B26" s="179" t="s">
        <v>24</v>
      </c>
      <c r="C26" s="179"/>
      <c r="D26" s="127">
        <f>elenco!I48</f>
        <v>0</v>
      </c>
      <c r="E26" s="128">
        <f>elenco!I49</f>
        <v>0</v>
      </c>
      <c r="F26" s="37"/>
    </row>
    <row r="27" spans="2:6" s="29" customFormat="1" ht="6.75" customHeight="1">
      <c r="B27" s="38"/>
      <c r="D27" s="77"/>
      <c r="E27" s="78"/>
      <c r="F27" s="30"/>
    </row>
    <row r="28" spans="2:6" ht="11.25" customHeight="1" hidden="1">
      <c r="B28" s="79"/>
      <c r="C28" s="135" t="s">
        <v>26</v>
      </c>
      <c r="D28" s="136" t="s">
        <v>25</v>
      </c>
      <c r="E28" s="132" t="s">
        <v>0</v>
      </c>
      <c r="F28" s="30"/>
    </row>
    <row r="29" spans="2:6" ht="15" customHeight="1" hidden="1">
      <c r="B29" s="79"/>
      <c r="C29" s="133" t="s">
        <v>27</v>
      </c>
      <c r="D29" s="127">
        <f>MAX(elenco!A:A)</f>
        <v>0</v>
      </c>
      <c r="E29" s="128">
        <f>elenco!H51</f>
        <v>0</v>
      </c>
      <c r="F29" s="30"/>
    </row>
    <row r="30" spans="2:6" s="38" customFormat="1" ht="15" customHeight="1" hidden="1">
      <c r="B30" s="79"/>
      <c r="C30" s="134" t="s">
        <v>28</v>
      </c>
      <c r="D30" s="144"/>
      <c r="E30" s="127">
        <f>D30*8*(datafineprogetto-datainizioprogetto)</f>
        <v>0</v>
      </c>
      <c r="F30" s="30"/>
    </row>
    <row r="31" spans="2:6" s="38" customFormat="1" ht="15" customHeight="1" hidden="1">
      <c r="B31" s="79"/>
      <c r="C31" s="112" t="s">
        <v>29</v>
      </c>
      <c r="D31" s="111"/>
      <c r="E31" s="171" t="e">
        <f>E29/E30</f>
        <v>#DIV/0!</v>
      </c>
      <c r="F31" s="30"/>
    </row>
    <row r="32" spans="2:6" s="38" customFormat="1" ht="15" customHeight="1">
      <c r="B32" s="76"/>
      <c r="C32" s="73"/>
      <c r="D32" s="74"/>
      <c r="E32" s="74"/>
      <c r="F32" s="30"/>
    </row>
    <row r="33" spans="2:6" s="38" customFormat="1" ht="10.5">
      <c r="B33" s="76"/>
      <c r="D33" s="75"/>
      <c r="E33" s="75"/>
      <c r="F33" s="30"/>
    </row>
    <row r="35" spans="1:5" ht="10.5" hidden="1">
      <c r="A35" s="85" t="s">
        <v>22</v>
      </c>
      <c r="B35" s="68" t="s">
        <v>22</v>
      </c>
      <c r="C35" s="46" t="s">
        <v>42</v>
      </c>
      <c r="D35" s="68" t="s">
        <v>22</v>
      </c>
      <c r="E35" s="68" t="s">
        <v>22</v>
      </c>
    </row>
    <row r="36" spans="1:5" ht="10.5" hidden="1">
      <c r="A36" s="85">
        <v>32</v>
      </c>
      <c r="B36" s="68" t="s">
        <v>58</v>
      </c>
      <c r="C36" s="46" t="s">
        <v>37</v>
      </c>
      <c r="D36" s="68" t="s">
        <v>16</v>
      </c>
      <c r="E36" s="68" t="s">
        <v>48</v>
      </c>
    </row>
    <row r="37" spans="1:5" ht="10.5" hidden="1">
      <c r="A37" s="85">
        <v>21</v>
      </c>
      <c r="B37" s="68" t="s">
        <v>45</v>
      </c>
      <c r="C37" s="47" t="s">
        <v>38</v>
      </c>
      <c r="D37" s="68" t="s">
        <v>17</v>
      </c>
      <c r="E37" s="68" t="s">
        <v>49</v>
      </c>
    </row>
    <row r="38" spans="1:4" ht="10.5" hidden="1">
      <c r="A38" s="85">
        <v>20</v>
      </c>
      <c r="B38" s="68" t="s">
        <v>46</v>
      </c>
      <c r="C38" s="174"/>
      <c r="D38" s="174"/>
    </row>
    <row r="39" spans="1:4" ht="14.25" hidden="1">
      <c r="A39" s="85" t="s">
        <v>43</v>
      </c>
      <c r="B39" s="68" t="s">
        <v>47</v>
      </c>
      <c r="C39" s="68" t="s">
        <v>22</v>
      </c>
      <c r="D39" s="175"/>
    </row>
    <row r="40" spans="3:4" ht="14.25" hidden="1">
      <c r="C40" s="68" t="s">
        <v>59</v>
      </c>
      <c r="D40" s="175"/>
    </row>
    <row r="41" spans="3:4" ht="14.25" hidden="1">
      <c r="C41" s="68" t="s">
        <v>39</v>
      </c>
      <c r="D41" s="175"/>
    </row>
    <row r="42" spans="3:8" ht="14.25">
      <c r="C42" s="29"/>
      <c r="D42" s="175"/>
      <c r="H42" s="166" t="s">
        <v>50</v>
      </c>
    </row>
    <row r="43" spans="3:4" ht="14.25">
      <c r="C43" s="29"/>
      <c r="D43" s="175"/>
    </row>
    <row r="44" spans="3:4" ht="14.25">
      <c r="C44" s="175"/>
      <c r="D44" s="175"/>
    </row>
  </sheetData>
  <sheetProtection password="CC02" sheet="1" objects="1" scenarios="1"/>
  <mergeCells count="14">
    <mergeCell ref="B14:C14"/>
    <mergeCell ref="D14:E14"/>
    <mergeCell ref="B3:C3"/>
    <mergeCell ref="B9:C9"/>
    <mergeCell ref="B26:C26"/>
    <mergeCell ref="B7:E7"/>
    <mergeCell ref="B4:E4"/>
    <mergeCell ref="B6:C6"/>
    <mergeCell ref="B10:E10"/>
    <mergeCell ref="B12:C12"/>
    <mergeCell ref="B13:C13"/>
    <mergeCell ref="D13:E13"/>
    <mergeCell ref="B15:D15"/>
    <mergeCell ref="B19:D19"/>
  </mergeCells>
  <conditionalFormatting sqref="D17:E17">
    <cfRule type="expression" priority="233" dxfId="13">
      <formula>riepilogo!#REF!="innovazione"</formula>
    </cfRule>
  </conditionalFormatting>
  <conditionalFormatting sqref="C21:C22">
    <cfRule type="expression" priority="1" dxfId="12" stopIfTrue="1">
      <formula>$B$8="I"</formula>
    </cfRule>
  </conditionalFormatting>
  <dataValidations count="2">
    <dataValidation type="list" allowBlank="1" showInputMessage="1" showErrorMessage="1" prompt="selezionare da menu a tendina il &quot;tipo progetto&quot;" sqref="F8 B7:E7">
      <formula1>$C$35:$C$37</formula1>
    </dataValidation>
    <dataValidation type="list" allowBlank="1" showInputMessage="1" showErrorMessage="1" sqref="E15">
      <formula1>$C$39:$C$41</formula1>
    </dataValidation>
  </dataValidations>
  <printOptions/>
  <pageMargins left="0.3937007874015748" right="0.3937007874015748" top="1.1811023622047245" bottom="0.3937007874015748" header="0.31496062992125984" footer="0.3937007874015748"/>
  <pageSetup horizontalDpi="300" verticalDpi="300" orientation="portrait" paperSize="9" r:id="rId1"/>
  <headerFooter alignWithMargins="0">
    <oddHeader>&amp;R&amp;"Verdana,Normale"&amp;12ALLEGATO 2
Diario del progetto&amp;"Arial,Normale"&amp;10
&amp;"Verdana,Normale"rendicontazione - quadro &amp;"Arial,Normale"riepilogativo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0">
    <tabColor indexed="50"/>
    <pageSetUpPr fitToPage="1"/>
  </sheetPr>
  <dimension ref="A1:I51"/>
  <sheetViews>
    <sheetView zoomScale="120" zoomScaleNormal="120" zoomScalePageLayoutView="0" workbookViewId="0" topLeftCell="A1">
      <selection activeCell="B4" sqref="B4"/>
    </sheetView>
  </sheetViews>
  <sheetFormatPr defaultColWidth="9.140625" defaultRowHeight="15" customHeight="1"/>
  <cols>
    <col min="1" max="1" width="3.7109375" style="82" customWidth="1"/>
    <col min="2" max="2" width="25.140625" style="12" customWidth="1"/>
    <col min="3" max="3" width="3.7109375" style="12" customWidth="1"/>
    <col min="4" max="4" width="39.57421875" style="12" customWidth="1"/>
    <col min="5" max="5" width="4.57421875" style="165" customWidth="1"/>
    <col min="6" max="6" width="6.00390625" style="6" customWidth="1"/>
    <col min="7" max="7" width="3.8515625" style="91" customWidth="1"/>
    <col min="8" max="8" width="7.140625" style="42" customWidth="1"/>
    <col min="9" max="9" width="12.57421875" style="13" customWidth="1"/>
    <col min="10" max="19" width="9.140625" style="12" customWidth="1"/>
    <col min="20" max="16384" width="9.140625" style="12" customWidth="1"/>
  </cols>
  <sheetData>
    <row r="1" spans="1:9" s="15" customFormat="1" ht="15" customHeight="1">
      <c r="A1" s="80"/>
      <c r="B1" s="20" t="s">
        <v>12</v>
      </c>
      <c r="E1" s="154"/>
      <c r="G1" s="88"/>
      <c r="H1" s="39"/>
      <c r="I1" s="8"/>
    </row>
    <row r="2" spans="1:9" s="16" customFormat="1" ht="15" customHeight="1">
      <c r="A2" s="81"/>
      <c r="B2" s="20"/>
      <c r="E2" s="155"/>
      <c r="G2" s="89"/>
      <c r="H2" s="40"/>
      <c r="I2" s="9" t="s">
        <v>41</v>
      </c>
    </row>
    <row r="3" spans="1:9" s="17" customFormat="1" ht="15" customHeight="1">
      <c r="A3" s="82"/>
      <c r="E3" s="156"/>
      <c r="F3" s="45"/>
      <c r="G3" s="90"/>
      <c r="H3" s="41"/>
      <c r="I3" s="17" t="s">
        <v>40</v>
      </c>
    </row>
    <row r="4" spans="2:5" ht="15" customHeight="1">
      <c r="B4" s="66" t="s">
        <v>2</v>
      </c>
      <c r="C4" s="167"/>
      <c r="D4" s="66"/>
      <c r="E4" s="157"/>
    </row>
    <row r="5" ht="3.75" customHeight="1"/>
    <row r="6" spans="1:9" s="7" customFormat="1" ht="15" customHeight="1">
      <c r="A6" s="83"/>
      <c r="B6" s="201" t="s">
        <v>4</v>
      </c>
      <c r="C6" s="202"/>
      <c r="D6" s="202"/>
      <c r="E6" s="158"/>
      <c r="F6" s="114"/>
      <c r="G6" s="113" t="s">
        <v>10</v>
      </c>
      <c r="H6" s="114"/>
      <c r="I6" s="115"/>
    </row>
    <row r="7" spans="1:9" s="7" customFormat="1" ht="15" customHeight="1">
      <c r="A7" s="83" t="s">
        <v>8</v>
      </c>
      <c r="B7" s="116" t="s">
        <v>19</v>
      </c>
      <c r="C7" s="169" t="s">
        <v>52</v>
      </c>
      <c r="D7" s="116" t="s">
        <v>20</v>
      </c>
      <c r="E7" s="169" t="s">
        <v>53</v>
      </c>
      <c r="F7" s="117" t="s">
        <v>6</v>
      </c>
      <c r="G7" s="118" t="str">
        <f>IF([0]!scelta="I","I"," R / S")</f>
        <v> R / S</v>
      </c>
      <c r="H7" s="119" t="s">
        <v>0</v>
      </c>
      <c r="I7" s="120" t="s">
        <v>1</v>
      </c>
    </row>
    <row r="8" spans="1:9" s="7" customFormat="1" ht="15" customHeight="1">
      <c r="A8" s="82"/>
      <c r="B8" s="36"/>
      <c r="C8" s="159" t="s">
        <v>22</v>
      </c>
      <c r="D8" s="36"/>
      <c r="E8" s="159" t="s">
        <v>22</v>
      </c>
      <c r="F8" s="55" t="s">
        <v>22</v>
      </c>
      <c r="G8" s="19" t="s">
        <v>22</v>
      </c>
      <c r="H8" s="137"/>
      <c r="I8" s="138">
        <f>IF(F8="terzi","spesa tra i terzi",IF(F8="?",0,IF(F8=0,0,F8*H8)))</f>
        <v>0</v>
      </c>
    </row>
    <row r="9" spans="1:9" s="7" customFormat="1" ht="15" customHeight="1">
      <c r="A9" s="82"/>
      <c r="B9" s="36"/>
      <c r="C9" s="159" t="s">
        <v>22</v>
      </c>
      <c r="D9" s="36"/>
      <c r="E9" s="159" t="s">
        <v>22</v>
      </c>
      <c r="F9" s="55" t="s">
        <v>22</v>
      </c>
      <c r="G9" s="19" t="s">
        <v>22</v>
      </c>
      <c r="H9" s="137"/>
      <c r="I9" s="138">
        <f>IF(F9="terzi","spesa tra i terzi",IF(F9="?",0,IF(F9=0,0,F9*H9)))</f>
        <v>0</v>
      </c>
    </row>
    <row r="10" spans="1:9" s="7" customFormat="1" ht="15" customHeight="1">
      <c r="A10" s="83" t="s">
        <v>3</v>
      </c>
      <c r="E10" s="145"/>
      <c r="F10" s="10"/>
      <c r="G10" s="10"/>
      <c r="H10" s="43"/>
      <c r="I10" s="11"/>
    </row>
    <row r="11" spans="1:9" s="7" customFormat="1" ht="15" customHeight="1">
      <c r="A11" s="82"/>
      <c r="B11" s="201" t="s">
        <v>2</v>
      </c>
      <c r="C11" s="202"/>
      <c r="D11" s="202"/>
      <c r="E11" s="158"/>
      <c r="F11" s="114"/>
      <c r="G11" s="113" t="s">
        <v>10</v>
      </c>
      <c r="H11" s="114"/>
      <c r="I11" s="115"/>
    </row>
    <row r="12" spans="1:9" s="7" customFormat="1" ht="15" customHeight="1">
      <c r="A12" s="83" t="s">
        <v>9</v>
      </c>
      <c r="B12" s="116" t="s">
        <v>19</v>
      </c>
      <c r="C12" s="169" t="s">
        <v>52</v>
      </c>
      <c r="D12" s="116" t="s">
        <v>20</v>
      </c>
      <c r="E12" s="169" t="s">
        <v>53</v>
      </c>
      <c r="F12" s="117" t="s">
        <v>6</v>
      </c>
      <c r="G12" s="118" t="str">
        <f>IF([0]!scelta="I","I"," R / S")</f>
        <v> R / S</v>
      </c>
      <c r="H12" s="119" t="s">
        <v>0</v>
      </c>
      <c r="I12" s="120" t="s">
        <v>1</v>
      </c>
    </row>
    <row r="13" spans="1:9" s="7" customFormat="1" ht="15" customHeight="1">
      <c r="A13" s="82"/>
      <c r="B13" s="36"/>
      <c r="C13" s="159" t="s">
        <v>22</v>
      </c>
      <c r="D13" s="36"/>
      <c r="E13" s="159" t="s">
        <v>22</v>
      </c>
      <c r="F13" s="139">
        <f aca="true" t="shared" si="0" ref="F13:F26">IF(scelta="R",IF(OR(G13="",G13="?"),0,19),IF(AND(scelta="I",B13&lt;&gt;""),19,0))</f>
        <v>0</v>
      </c>
      <c r="G13" s="19" t="s">
        <v>22</v>
      </c>
      <c r="H13" s="137"/>
      <c r="I13" s="140">
        <f>IF(F13=0,0,F13*H13)</f>
        <v>0</v>
      </c>
    </row>
    <row r="14" spans="1:9" s="7" customFormat="1" ht="15" customHeight="1">
      <c r="A14" s="82"/>
      <c r="B14" s="36"/>
      <c r="C14" s="159" t="s">
        <v>22</v>
      </c>
      <c r="D14" s="36"/>
      <c r="E14" s="159" t="s">
        <v>22</v>
      </c>
      <c r="F14" s="139">
        <f t="shared" si="0"/>
        <v>0</v>
      </c>
      <c r="G14" s="19" t="s">
        <v>22</v>
      </c>
      <c r="H14" s="137"/>
      <c r="I14" s="140">
        <f>IF(F14=0,0,F14*H14)</f>
        <v>0</v>
      </c>
    </row>
    <row r="15" spans="1:9" s="7" customFormat="1" ht="15" customHeight="1">
      <c r="A15" s="82"/>
      <c r="B15" s="36"/>
      <c r="C15" s="159" t="s">
        <v>22</v>
      </c>
      <c r="D15" s="36"/>
      <c r="E15" s="159" t="s">
        <v>22</v>
      </c>
      <c r="F15" s="139">
        <f t="shared" si="0"/>
        <v>0</v>
      </c>
      <c r="G15" s="19" t="s">
        <v>22</v>
      </c>
      <c r="H15" s="137"/>
      <c r="I15" s="140">
        <f>IF(F15=0,0,F15*H15)</f>
        <v>0</v>
      </c>
    </row>
    <row r="16" spans="1:9" s="7" customFormat="1" ht="15" customHeight="1">
      <c r="A16" s="82"/>
      <c r="B16" s="36"/>
      <c r="C16" s="159" t="s">
        <v>22</v>
      </c>
      <c r="D16" s="36"/>
      <c r="E16" s="159" t="s">
        <v>22</v>
      </c>
      <c r="F16" s="139">
        <f t="shared" si="0"/>
        <v>0</v>
      </c>
      <c r="G16" s="19" t="s">
        <v>22</v>
      </c>
      <c r="H16" s="137"/>
      <c r="I16" s="140">
        <f aca="true" t="shared" si="1" ref="I16:I21">IF(F16=0,0,F16*H16)</f>
        <v>0</v>
      </c>
    </row>
    <row r="17" spans="1:9" s="7" customFormat="1" ht="15" customHeight="1">
      <c r="A17" s="82"/>
      <c r="B17" s="36"/>
      <c r="C17" s="159" t="s">
        <v>22</v>
      </c>
      <c r="D17" s="36"/>
      <c r="E17" s="159" t="s">
        <v>22</v>
      </c>
      <c r="F17" s="139">
        <f t="shared" si="0"/>
        <v>0</v>
      </c>
      <c r="G17" s="19" t="s">
        <v>22</v>
      </c>
      <c r="H17" s="137"/>
      <c r="I17" s="140">
        <f t="shared" si="1"/>
        <v>0</v>
      </c>
    </row>
    <row r="18" spans="1:9" s="7" customFormat="1" ht="15" customHeight="1">
      <c r="A18" s="82"/>
      <c r="B18" s="36"/>
      <c r="C18" s="159" t="s">
        <v>22</v>
      </c>
      <c r="D18" s="36"/>
      <c r="E18" s="159" t="s">
        <v>22</v>
      </c>
      <c r="F18" s="139">
        <f t="shared" si="0"/>
        <v>0</v>
      </c>
      <c r="G18" s="19" t="s">
        <v>22</v>
      </c>
      <c r="H18" s="137"/>
      <c r="I18" s="140">
        <f t="shared" si="1"/>
        <v>0</v>
      </c>
    </row>
    <row r="19" spans="1:9" s="7" customFormat="1" ht="15" customHeight="1">
      <c r="A19" s="82"/>
      <c r="B19" s="36"/>
      <c r="C19" s="159" t="s">
        <v>22</v>
      </c>
      <c r="D19" s="36"/>
      <c r="E19" s="159" t="s">
        <v>22</v>
      </c>
      <c r="F19" s="139">
        <f t="shared" si="0"/>
        <v>0</v>
      </c>
      <c r="G19" s="19" t="s">
        <v>22</v>
      </c>
      <c r="H19" s="137"/>
      <c r="I19" s="140">
        <f t="shared" si="1"/>
        <v>0</v>
      </c>
    </row>
    <row r="20" spans="1:9" s="7" customFormat="1" ht="15" customHeight="1">
      <c r="A20" s="82"/>
      <c r="B20" s="36"/>
      <c r="C20" s="159" t="s">
        <v>22</v>
      </c>
      <c r="D20" s="36"/>
      <c r="E20" s="159" t="s">
        <v>22</v>
      </c>
      <c r="F20" s="139">
        <f t="shared" si="0"/>
        <v>0</v>
      </c>
      <c r="G20" s="19" t="s">
        <v>22</v>
      </c>
      <c r="H20" s="137"/>
      <c r="I20" s="140">
        <f t="shared" si="1"/>
        <v>0</v>
      </c>
    </row>
    <row r="21" spans="1:9" s="7" customFormat="1" ht="15" customHeight="1">
      <c r="A21" s="82"/>
      <c r="B21" s="36"/>
      <c r="C21" s="159" t="s">
        <v>22</v>
      </c>
      <c r="D21" s="36"/>
      <c r="E21" s="159" t="s">
        <v>22</v>
      </c>
      <c r="F21" s="139">
        <f t="shared" si="0"/>
        <v>0</v>
      </c>
      <c r="G21" s="19" t="s">
        <v>22</v>
      </c>
      <c r="H21" s="137"/>
      <c r="I21" s="140">
        <f t="shared" si="1"/>
        <v>0</v>
      </c>
    </row>
    <row r="22" spans="1:9" s="7" customFormat="1" ht="15" customHeight="1">
      <c r="A22" s="82"/>
      <c r="B22" s="36"/>
      <c r="C22" s="159" t="s">
        <v>22</v>
      </c>
      <c r="D22" s="36"/>
      <c r="E22" s="159" t="s">
        <v>22</v>
      </c>
      <c r="F22" s="139">
        <f t="shared" si="0"/>
        <v>0</v>
      </c>
      <c r="G22" s="19" t="s">
        <v>22</v>
      </c>
      <c r="H22" s="137"/>
      <c r="I22" s="140">
        <f>IF(F22=0,0,F22*H22)</f>
        <v>0</v>
      </c>
    </row>
    <row r="23" spans="1:9" s="7" customFormat="1" ht="15" customHeight="1">
      <c r="A23" s="82"/>
      <c r="B23" s="36"/>
      <c r="C23" s="159" t="s">
        <v>22</v>
      </c>
      <c r="D23" s="36"/>
      <c r="E23" s="159" t="s">
        <v>22</v>
      </c>
      <c r="F23" s="139">
        <f t="shared" si="0"/>
        <v>0</v>
      </c>
      <c r="G23" s="19" t="s">
        <v>22</v>
      </c>
      <c r="H23" s="137"/>
      <c r="I23" s="140">
        <f>IF(F23=0,0,F23*H23)</f>
        <v>0</v>
      </c>
    </row>
    <row r="24" spans="1:9" s="7" customFormat="1" ht="15" customHeight="1">
      <c r="A24" s="82"/>
      <c r="B24" s="36"/>
      <c r="C24" s="159" t="s">
        <v>22</v>
      </c>
      <c r="D24" s="36"/>
      <c r="E24" s="159" t="s">
        <v>22</v>
      </c>
      <c r="F24" s="139">
        <f t="shared" si="0"/>
        <v>0</v>
      </c>
      <c r="G24" s="19" t="s">
        <v>22</v>
      </c>
      <c r="H24" s="137"/>
      <c r="I24" s="140">
        <f>IF(F24=0,0,F24*H24)</f>
        <v>0</v>
      </c>
    </row>
    <row r="25" spans="1:9" s="7" customFormat="1" ht="15" customHeight="1">
      <c r="A25" s="82"/>
      <c r="B25" s="36"/>
      <c r="C25" s="159" t="s">
        <v>22</v>
      </c>
      <c r="D25" s="36"/>
      <c r="E25" s="159" t="s">
        <v>22</v>
      </c>
      <c r="F25" s="139">
        <f t="shared" si="0"/>
        <v>0</v>
      </c>
      <c r="G25" s="19" t="s">
        <v>22</v>
      </c>
      <c r="H25" s="137"/>
      <c r="I25" s="140">
        <f>IF(F25=0,0,F25*H25)</f>
        <v>0</v>
      </c>
    </row>
    <row r="26" spans="1:9" s="7" customFormat="1" ht="15" customHeight="1">
      <c r="A26" s="82"/>
      <c r="B26" s="36"/>
      <c r="C26" s="159" t="s">
        <v>22</v>
      </c>
      <c r="D26" s="36"/>
      <c r="E26" s="159" t="s">
        <v>22</v>
      </c>
      <c r="F26" s="139">
        <f t="shared" si="0"/>
        <v>0</v>
      </c>
      <c r="G26" s="19" t="s">
        <v>22</v>
      </c>
      <c r="H26" s="137"/>
      <c r="I26" s="140">
        <f>IF(F26=0,0,F26*H26)</f>
        <v>0</v>
      </c>
    </row>
    <row r="27" spans="1:9" s="18" customFormat="1" ht="15" customHeight="1">
      <c r="A27" s="82" t="s">
        <v>3</v>
      </c>
      <c r="B27" s="14"/>
      <c r="C27" s="14"/>
      <c r="D27" s="14"/>
      <c r="E27" s="160"/>
      <c r="F27" s="67" t="str">
        <f>IF([0]!scelta="I","","TOTALE RICERCA solo ricercatori")</f>
        <v>TOTALE RICERCA solo ricercatori</v>
      </c>
      <c r="G27" s="92"/>
      <c r="H27" s="137">
        <f>IF(scelta="I","",SUMIF($G13:$G26,"R",H13:H26))</f>
        <v>0</v>
      </c>
      <c r="I27" s="141">
        <f>IF(scelta="I","",SUMIF($G13:$G26,"R",I13:I26))</f>
        <v>0</v>
      </c>
    </row>
    <row r="28" spans="1:9" s="7" customFormat="1" ht="15" customHeight="1">
      <c r="A28" s="82"/>
      <c r="E28" s="145"/>
      <c r="F28" s="67" t="str">
        <f>IF([0]!scelta="I","TOTALE","TOTALE SVILUPPO")&amp;" solo ricercatori"</f>
        <v>TOTALE SVILUPPO solo ricercatori</v>
      </c>
      <c r="G28" s="93"/>
      <c r="H28" s="137">
        <f>IF(scelta="I",SUM(H13:H26),SUMIF($G13:$G26,"S",H13:H26))</f>
        <v>0</v>
      </c>
      <c r="I28" s="141">
        <f>IF(scelta="I",SUM(I13:I26),SUMIF($G13:$G26,"S",I13:I26))</f>
        <v>0</v>
      </c>
    </row>
    <row r="29" spans="1:9" s="7" customFormat="1" ht="15" customHeight="1">
      <c r="A29" s="84"/>
      <c r="E29" s="145"/>
      <c r="F29" s="67" t="str">
        <f>IF([0]!scelta="I","","TOTALE RICERCA compreso responsabile")</f>
        <v>TOTALE RICERCA compreso responsabile</v>
      </c>
      <c r="G29" s="94"/>
      <c r="H29" s="137">
        <f>IF(scelta="I",0,SUMIF($G7:$G26,"R",H7:H26))</f>
        <v>0</v>
      </c>
      <c r="I29" s="141">
        <f>IF(scelta="I",0,SUMIF($G7:$G26,"R",I7:I26))</f>
        <v>0</v>
      </c>
    </row>
    <row r="30" spans="1:9" s="7" customFormat="1" ht="15" customHeight="1">
      <c r="A30" s="84"/>
      <c r="E30" s="145"/>
      <c r="F30" s="67" t="str">
        <f>IF([0]!scelta="I","TOTALE","TOTALE SVILUPPO")&amp;" compreso responsabile"</f>
        <v>TOTALE SVILUPPO compreso responsabile</v>
      </c>
      <c r="G30" s="95"/>
      <c r="H30" s="137">
        <f>IF(scelta="I",SUM(H7:H26),SUMIF($G7:$G26,"S",H7:H26))</f>
        <v>0</v>
      </c>
      <c r="I30" s="141">
        <f>IF(scelta="I",SUM(I7:I26),SUMIF($G7:$G26,"S",I7:I26))</f>
        <v>0</v>
      </c>
    </row>
    <row r="31" spans="1:9" s="59" customFormat="1" ht="15" customHeight="1">
      <c r="A31" s="84"/>
      <c r="E31" s="161"/>
      <c r="F31" s="60"/>
      <c r="G31" s="96"/>
      <c r="H31" s="44">
        <f>SUM(H29:H30)</f>
        <v>0</v>
      </c>
      <c r="I31" s="34">
        <f>SUM(I29:I30)</f>
        <v>0</v>
      </c>
    </row>
    <row r="32" spans="1:9" s="32" customFormat="1" ht="15" customHeight="1">
      <c r="A32" s="84"/>
      <c r="B32" s="200" t="s">
        <v>62</v>
      </c>
      <c r="C32" s="200"/>
      <c r="D32" s="200"/>
      <c r="E32" s="162"/>
      <c r="F32" s="31"/>
      <c r="G32" s="97"/>
      <c r="H32" s="44"/>
      <c r="I32" s="34"/>
    </row>
    <row r="33" spans="1:9" s="7" customFormat="1" ht="15" customHeight="1">
      <c r="A33" s="82"/>
      <c r="B33" s="201" t="s">
        <v>11</v>
      </c>
      <c r="C33" s="202"/>
      <c r="D33" s="202"/>
      <c r="E33" s="158"/>
      <c r="F33" s="114"/>
      <c r="G33" s="113" t="s">
        <v>10</v>
      </c>
      <c r="H33" s="114"/>
      <c r="I33" s="115"/>
    </row>
    <row r="34" spans="1:9" s="7" customFormat="1" ht="15" customHeight="1">
      <c r="A34" s="83" t="s">
        <v>7</v>
      </c>
      <c r="B34" s="116" t="s">
        <v>19</v>
      </c>
      <c r="C34" s="169" t="s">
        <v>52</v>
      </c>
      <c r="D34" s="116" t="s">
        <v>20</v>
      </c>
      <c r="E34" s="169" t="s">
        <v>53</v>
      </c>
      <c r="F34" s="117" t="s">
        <v>6</v>
      </c>
      <c r="G34" s="118" t="str">
        <f>IF([0]!scelta="I","I"," R / S")</f>
        <v> R / S</v>
      </c>
      <c r="H34" s="119" t="s">
        <v>0</v>
      </c>
      <c r="I34" s="120" t="s">
        <v>1</v>
      </c>
    </row>
    <row r="35" spans="1:9" s="7" customFormat="1" ht="15" customHeight="1">
      <c r="A35" s="82"/>
      <c r="B35" s="36"/>
      <c r="C35" s="159" t="s">
        <v>22</v>
      </c>
      <c r="D35" s="36"/>
      <c r="E35" s="159" t="s">
        <v>22</v>
      </c>
      <c r="F35" s="139">
        <f aca="true" t="shared" si="2" ref="F35:F44">IF(scelta="R",IF(OR(G35="",G35="?"),0,15),IF(AND(scelta="I",B35&lt;&gt;""),15,0))</f>
        <v>0</v>
      </c>
      <c r="G35" s="19" t="s">
        <v>22</v>
      </c>
      <c r="H35" s="137"/>
      <c r="I35" s="140">
        <f aca="true" t="shared" si="3" ref="I35:I40">IF(F35=0,0,F35*H35)</f>
        <v>0</v>
      </c>
    </row>
    <row r="36" spans="1:9" s="7" customFormat="1" ht="15" customHeight="1">
      <c r="A36" s="82"/>
      <c r="B36" s="36"/>
      <c r="C36" s="159" t="s">
        <v>22</v>
      </c>
      <c r="D36" s="36"/>
      <c r="E36" s="159" t="s">
        <v>22</v>
      </c>
      <c r="F36" s="139">
        <f t="shared" si="2"/>
        <v>0</v>
      </c>
      <c r="G36" s="19" t="s">
        <v>22</v>
      </c>
      <c r="H36" s="137"/>
      <c r="I36" s="140">
        <f t="shared" si="3"/>
        <v>0</v>
      </c>
    </row>
    <row r="37" spans="1:9" s="7" customFormat="1" ht="15" customHeight="1">
      <c r="A37" s="82"/>
      <c r="B37" s="36"/>
      <c r="C37" s="159" t="s">
        <v>22</v>
      </c>
      <c r="D37" s="36"/>
      <c r="E37" s="159" t="s">
        <v>22</v>
      </c>
      <c r="F37" s="139">
        <f t="shared" si="2"/>
        <v>0</v>
      </c>
      <c r="G37" s="19" t="s">
        <v>22</v>
      </c>
      <c r="H37" s="137"/>
      <c r="I37" s="140">
        <f t="shared" si="3"/>
        <v>0</v>
      </c>
    </row>
    <row r="38" spans="1:9" s="7" customFormat="1" ht="15" customHeight="1">
      <c r="A38" s="82"/>
      <c r="B38" s="36"/>
      <c r="C38" s="159" t="s">
        <v>22</v>
      </c>
      <c r="D38" s="36"/>
      <c r="E38" s="159" t="s">
        <v>22</v>
      </c>
      <c r="F38" s="139">
        <f t="shared" si="2"/>
        <v>0</v>
      </c>
      <c r="G38" s="19" t="s">
        <v>22</v>
      </c>
      <c r="H38" s="137"/>
      <c r="I38" s="140">
        <f t="shared" si="3"/>
        <v>0</v>
      </c>
    </row>
    <row r="39" spans="1:9" s="7" customFormat="1" ht="15" customHeight="1">
      <c r="A39" s="82"/>
      <c r="B39" s="36"/>
      <c r="C39" s="159" t="s">
        <v>22</v>
      </c>
      <c r="D39" s="36"/>
      <c r="E39" s="159" t="s">
        <v>22</v>
      </c>
      <c r="F39" s="139">
        <f t="shared" si="2"/>
        <v>0</v>
      </c>
      <c r="G39" s="19" t="s">
        <v>22</v>
      </c>
      <c r="H39" s="137"/>
      <c r="I39" s="140">
        <f t="shared" si="3"/>
        <v>0</v>
      </c>
    </row>
    <row r="40" spans="1:9" s="7" customFormat="1" ht="15" customHeight="1">
      <c r="A40" s="82"/>
      <c r="B40" s="36"/>
      <c r="C40" s="159" t="s">
        <v>22</v>
      </c>
      <c r="D40" s="36"/>
      <c r="E40" s="159" t="s">
        <v>22</v>
      </c>
      <c r="F40" s="139">
        <f t="shared" si="2"/>
        <v>0</v>
      </c>
      <c r="G40" s="19" t="s">
        <v>22</v>
      </c>
      <c r="H40" s="137"/>
      <c r="I40" s="140">
        <f t="shared" si="3"/>
        <v>0</v>
      </c>
    </row>
    <row r="41" spans="1:9" s="7" customFormat="1" ht="15" customHeight="1">
      <c r="A41" s="82"/>
      <c r="B41" s="36"/>
      <c r="C41" s="159" t="s">
        <v>22</v>
      </c>
      <c r="D41" s="36"/>
      <c r="E41" s="159" t="s">
        <v>22</v>
      </c>
      <c r="F41" s="139">
        <f t="shared" si="2"/>
        <v>0</v>
      </c>
      <c r="G41" s="19" t="s">
        <v>22</v>
      </c>
      <c r="H41" s="137"/>
      <c r="I41" s="140">
        <f>IF(F41=0,0,F41*H41)</f>
        <v>0</v>
      </c>
    </row>
    <row r="42" spans="1:9" s="7" customFormat="1" ht="15" customHeight="1">
      <c r="A42" s="82"/>
      <c r="B42" s="36"/>
      <c r="C42" s="159" t="s">
        <v>22</v>
      </c>
      <c r="D42" s="36"/>
      <c r="E42" s="159" t="s">
        <v>22</v>
      </c>
      <c r="F42" s="139">
        <f t="shared" si="2"/>
        <v>0</v>
      </c>
      <c r="G42" s="19" t="s">
        <v>22</v>
      </c>
      <c r="H42" s="137"/>
      <c r="I42" s="140">
        <f>IF(F42=0,0,F42*H42)</f>
        <v>0</v>
      </c>
    </row>
    <row r="43" spans="1:9" s="7" customFormat="1" ht="15" customHeight="1">
      <c r="A43" s="82"/>
      <c r="B43" s="36"/>
      <c r="C43" s="159" t="s">
        <v>22</v>
      </c>
      <c r="D43" s="36"/>
      <c r="E43" s="159" t="s">
        <v>22</v>
      </c>
      <c r="F43" s="139">
        <f t="shared" si="2"/>
        <v>0</v>
      </c>
      <c r="G43" s="19" t="s">
        <v>22</v>
      </c>
      <c r="H43" s="137"/>
      <c r="I43" s="140">
        <f>IF(F43=0,0,F43*H43)</f>
        <v>0</v>
      </c>
    </row>
    <row r="44" spans="1:9" s="7" customFormat="1" ht="15" customHeight="1">
      <c r="A44" s="145"/>
      <c r="B44" s="36"/>
      <c r="C44" s="159" t="s">
        <v>22</v>
      </c>
      <c r="D44" s="36"/>
      <c r="E44" s="159" t="s">
        <v>22</v>
      </c>
      <c r="F44" s="139">
        <f t="shared" si="2"/>
        <v>0</v>
      </c>
      <c r="G44" s="19" t="s">
        <v>22</v>
      </c>
      <c r="H44" s="137"/>
      <c r="I44" s="140">
        <f>IF(F44=0,0,F44*H44)</f>
        <v>0</v>
      </c>
    </row>
    <row r="45" spans="1:9" s="32" customFormat="1" ht="15" customHeight="1">
      <c r="A45" s="82" t="s">
        <v>3</v>
      </c>
      <c r="B45" s="35"/>
      <c r="C45" s="35"/>
      <c r="D45" s="35"/>
      <c r="E45" s="163"/>
      <c r="F45" s="67" t="str">
        <f>IF([0]!scelta="I","","TOTALE RICERCA manodopera")</f>
        <v>TOTALE RICERCA manodopera</v>
      </c>
      <c r="G45" s="93"/>
      <c r="H45" s="137">
        <f>IF(scelta="I",0,SUMIF($G35:$G44,"R",H35:H44))</f>
        <v>0</v>
      </c>
      <c r="I45" s="141">
        <f>IF(scelta="I",0,SUMIF($G35:$G44,"R",I35:I44))</f>
        <v>0</v>
      </c>
    </row>
    <row r="46" spans="1:9" s="7" customFormat="1" ht="15" customHeight="1">
      <c r="A46" s="83" t="s">
        <v>21</v>
      </c>
      <c r="B46" s="69"/>
      <c r="C46" s="69"/>
      <c r="D46" s="69"/>
      <c r="E46" s="67" t="str">
        <f>IF([0]!scelta="I","TOTALE","TOTALE SVILUPPO")</f>
        <v>TOTALE SVILUPPO</v>
      </c>
      <c r="F46" s="70" t="s">
        <v>18</v>
      </c>
      <c r="G46" s="93"/>
      <c r="H46" s="137">
        <f>IF(scelta="I",SUM(H35:H44),SUMIF($G35:$G44,"S",H35:H44))</f>
        <v>0</v>
      </c>
      <c r="I46" s="141">
        <f>IF(scelta="I",SUM(I35:I44),SUMIF($G35:$G44,"S",I35:I44))</f>
        <v>0</v>
      </c>
    </row>
    <row r="47" spans="1:9" s="7" customFormat="1" ht="15" customHeight="1">
      <c r="A47" s="82"/>
      <c r="B47" s="69"/>
      <c r="C47" s="69"/>
      <c r="D47" s="69"/>
      <c r="E47" s="163"/>
      <c r="F47" s="70"/>
      <c r="G47" s="93"/>
      <c r="H47" s="44">
        <f>SUM(H45:H46)</f>
        <v>0</v>
      </c>
      <c r="I47" s="34"/>
    </row>
    <row r="48" spans="1:9" s="7" customFormat="1" ht="15" customHeight="1">
      <c r="A48" s="82"/>
      <c r="B48" s="69"/>
      <c r="C48" s="69"/>
      <c r="D48" s="35"/>
      <c r="E48" s="163"/>
      <c r="F48" s="67" t="str">
        <f>IF([0]!scelta="I","","TOTALE RICERCA")</f>
        <v>TOTALE RICERCA</v>
      </c>
      <c r="G48" s="93"/>
      <c r="H48" s="137">
        <f>H29+H45</f>
        <v>0</v>
      </c>
      <c r="I48" s="140">
        <f>I29+I45</f>
        <v>0</v>
      </c>
    </row>
    <row r="49" spans="1:9" s="7" customFormat="1" ht="15" customHeight="1">
      <c r="A49" s="82"/>
      <c r="B49" s="61"/>
      <c r="C49" s="61"/>
      <c r="D49" s="62"/>
      <c r="E49" s="164"/>
      <c r="F49" s="72" t="str">
        <f>IF([0]!scelta="I","TOTALE","TOTALE SVILUPPO")</f>
        <v>TOTALE SVILUPPO</v>
      </c>
      <c r="G49" s="98"/>
      <c r="H49" s="137">
        <f>H30+H46</f>
        <v>0</v>
      </c>
      <c r="I49" s="140">
        <f>I30+I46</f>
        <v>0</v>
      </c>
    </row>
    <row r="50" spans="1:9" s="62" customFormat="1" ht="15" customHeight="1">
      <c r="A50" s="82"/>
      <c r="B50" s="69"/>
      <c r="C50" s="69"/>
      <c r="D50" s="69"/>
      <c r="E50" s="163"/>
      <c r="F50" s="70"/>
      <c r="G50" s="93"/>
      <c r="H50" s="178">
        <f>SUM(H48:H49)</f>
        <v>0</v>
      </c>
      <c r="I50" s="34"/>
    </row>
    <row r="51" spans="1:9" s="7" customFormat="1" ht="30.75" customHeight="1">
      <c r="A51" s="82"/>
      <c r="B51" s="203" t="s">
        <v>61</v>
      </c>
      <c r="C51" s="203"/>
      <c r="D51" s="203"/>
      <c r="E51" s="56"/>
      <c r="F51" s="56"/>
      <c r="G51" s="99"/>
      <c r="H51" s="137">
        <f>ore+oreoperai</f>
        <v>0</v>
      </c>
      <c r="I51" s="56"/>
    </row>
    <row r="52" ht="10.5" customHeight="1"/>
    <row r="53" ht="23.25" customHeight="1"/>
  </sheetData>
  <sheetProtection password="CC02" sheet="1" objects="1" scenarios="1" formatColumns="0" formatRows="0"/>
  <mergeCells count="5">
    <mergeCell ref="B32:D32"/>
    <mergeCell ref="B11:D11"/>
    <mergeCell ref="B51:D51"/>
    <mergeCell ref="B33:D33"/>
    <mergeCell ref="B6:D6"/>
  </mergeCells>
  <conditionalFormatting sqref="G35">
    <cfRule type="cellIs" priority="64" dxfId="1" operator="equal" stopIfTrue="1">
      <formula>"S"</formula>
    </cfRule>
  </conditionalFormatting>
  <conditionalFormatting sqref="G36">
    <cfRule type="cellIs" priority="62" dxfId="1" operator="equal" stopIfTrue="1">
      <formula>"S"</formula>
    </cfRule>
  </conditionalFormatting>
  <conditionalFormatting sqref="G37:G44">
    <cfRule type="cellIs" priority="60" dxfId="1" operator="equal" stopIfTrue="1">
      <formula>"S"</formula>
    </cfRule>
  </conditionalFormatting>
  <conditionalFormatting sqref="G38">
    <cfRule type="cellIs" priority="58" dxfId="1" operator="equal" stopIfTrue="1">
      <formula>"S"</formula>
    </cfRule>
  </conditionalFormatting>
  <conditionalFormatting sqref="G39">
    <cfRule type="cellIs" priority="56" dxfId="1" operator="equal" stopIfTrue="1">
      <formula>"S"</formula>
    </cfRule>
  </conditionalFormatting>
  <conditionalFormatting sqref="G40">
    <cfRule type="cellIs" priority="54" dxfId="1" operator="equal" stopIfTrue="1">
      <formula>"S"</formula>
    </cfRule>
  </conditionalFormatting>
  <conditionalFormatting sqref="G41">
    <cfRule type="cellIs" priority="44" dxfId="1" operator="equal" stopIfTrue="1">
      <formula>"S"</formula>
    </cfRule>
  </conditionalFormatting>
  <conditionalFormatting sqref="G42">
    <cfRule type="cellIs" priority="40" dxfId="1" operator="equal" stopIfTrue="1">
      <formula>"S"</formula>
    </cfRule>
  </conditionalFormatting>
  <conditionalFormatting sqref="G43">
    <cfRule type="cellIs" priority="32" dxfId="1" operator="equal" stopIfTrue="1">
      <formula>"S"</formula>
    </cfRule>
  </conditionalFormatting>
  <conditionalFormatting sqref="G9">
    <cfRule type="cellIs" priority="10" dxfId="1" operator="equal" stopIfTrue="1">
      <formula>"S"</formula>
    </cfRule>
  </conditionalFormatting>
  <conditionalFormatting sqref="G44">
    <cfRule type="cellIs" priority="5" dxfId="1" operator="equal" stopIfTrue="1">
      <formula>"S"</formula>
    </cfRule>
  </conditionalFormatting>
  <conditionalFormatting sqref="G1:G65536">
    <cfRule type="cellIs" priority="1" dxfId="0" operator="equal">
      <formula>"S"</formula>
    </cfRule>
  </conditionalFormatting>
  <dataValidations count="5">
    <dataValidation type="list" allowBlank="1" showErrorMessage="1" sqref="F8:F9">
      <formula1>tariffe</formula1>
    </dataValidation>
    <dataValidation allowBlank="1" showInputMessage="1" showErrorMessage="1" prompt="le righe si possono allargare" sqref="B13:B26 D13:D26"/>
    <dataValidation type="list" allowBlank="1" showInputMessage="1" showErrorMessage="1" sqref="E8:E9 E35:E44 E13:E26">
      <formula1>ruolo</formula1>
    </dataValidation>
    <dataValidation type="list" allowBlank="1" showInputMessage="1" showErrorMessage="1" sqref="C35:C44 C8:C9 C13:C26">
      <formula1>sesso</formula1>
    </dataValidation>
    <dataValidation type="list" allowBlank="1" showInputMessage="1" showErrorMessage="1" sqref="G13:G26 G8:G9 G35:G44">
      <formula1>RS</formula1>
    </dataValidation>
  </dataValidations>
  <printOptions/>
  <pageMargins left="0.1968503937007874" right="0.1968503937007874" top="0.3937007874015748" bottom="0.3937007874015748" header="0.31496062992125984" footer="0.1968503937007874"/>
  <pageSetup fitToHeight="100" fitToWidth="1" horizontalDpi="300" verticalDpi="300" orientation="portrait" paperSize="9" r:id="rId1"/>
  <headerFooter alignWithMargins="0">
    <oddFooter>&amp;R&amp;"Verdana,Normale"&amp;8&amp;P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>
    <tabColor indexed="57"/>
  </sheetPr>
  <dimension ref="A1:T6"/>
  <sheetViews>
    <sheetView zoomScale="120" zoomScaleNormal="120" zoomScalePageLayoutView="0" workbookViewId="0" topLeftCell="A1">
      <selection activeCell="B4" sqref="B4"/>
    </sheetView>
  </sheetViews>
  <sheetFormatPr defaultColWidth="4.140625" defaultRowHeight="12.75"/>
  <cols>
    <col min="1" max="1" width="4.421875" style="22" customWidth="1"/>
    <col min="2" max="2" width="8.421875" style="103" customWidth="1"/>
    <col min="3" max="16384" width="4.140625" style="26" customWidth="1"/>
  </cols>
  <sheetData>
    <row r="1" spans="1:20" s="24" customFormat="1" ht="19.5">
      <c r="A1" s="28"/>
      <c r="B1" s="101" t="s">
        <v>5</v>
      </c>
      <c r="T1" s="23" t="s">
        <v>41</v>
      </c>
    </row>
    <row r="2" spans="1:3" s="25" customFormat="1" ht="15">
      <c r="A2" s="21" t="str">
        <f>[0]!pswattiva</f>
        <v>.</v>
      </c>
      <c r="B2" s="101"/>
      <c r="C2" s="153" t="s">
        <v>63</v>
      </c>
    </row>
    <row r="3" spans="1:3" s="27" customFormat="1" ht="13.5" customHeight="1">
      <c r="A3" s="33"/>
      <c r="B3" s="102"/>
      <c r="C3" s="172" t="s">
        <v>57</v>
      </c>
    </row>
    <row r="4" spans="1:11" s="87" customFormat="1" ht="9">
      <c r="A4" s="104"/>
      <c r="B4" s="147"/>
      <c r="C4" s="146"/>
      <c r="E4" s="149"/>
      <c r="F4" s="146"/>
      <c r="G4" s="146"/>
      <c r="H4" s="146"/>
      <c r="I4" s="146"/>
      <c r="K4" s="86"/>
    </row>
    <row r="5" spans="1:11" s="143" customFormat="1" ht="53.25" customHeight="1">
      <c r="A5" s="105"/>
      <c r="B5" s="148"/>
      <c r="C5" s="150"/>
      <c r="E5" s="152"/>
      <c r="F5" s="150"/>
      <c r="G5" s="150"/>
      <c r="H5" s="150"/>
      <c r="I5" s="150"/>
      <c r="K5" s="151"/>
    </row>
    <row r="6" spans="1:11" s="87" customFormat="1" ht="9">
      <c r="A6" s="106"/>
      <c r="B6" s="177"/>
      <c r="C6" s="146"/>
      <c r="E6" s="149"/>
      <c r="F6" s="146"/>
      <c r="G6" s="146"/>
      <c r="H6" s="146"/>
      <c r="I6" s="146"/>
      <c r="K6" s="86"/>
    </row>
  </sheetData>
  <sheetProtection password="CC02" sheet="1" objects="1" scenarios="1"/>
  <dataValidations count="1">
    <dataValidation type="whole" allowBlank="1" showInputMessage="1" showErrorMessage="1" sqref="C4:IV65536">
      <formula1>0</formula1>
      <formula2>240</formula2>
    </dataValidation>
  </dataValidations>
  <printOptions/>
  <pageMargins left="0.2755905511811024" right="0.3937007874015748" top="0.3937007874015748" bottom="0.31496062992125984" header="0.31496062992125984" footer="0.1968503937007874"/>
  <pageSetup horizontalDpi="300" verticalDpi="300" orientation="portrait" paperSize="9" r:id="rId1"/>
  <headerFooter alignWithMargins="0">
    <oddFooter>&amp;R&amp;"Verdana,Normale"&amp;8&amp;P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">
    <tabColor theme="9" tint="0.39998000860214233"/>
  </sheetPr>
  <dimension ref="A2:O2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2.8515625" style="0" customWidth="1"/>
  </cols>
  <sheetData>
    <row r="2" spans="1:15" ht="15.75">
      <c r="A2" s="204" t="str">
        <f>[0]!pswattiva</f>
        <v>.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176"/>
    </row>
  </sheetData>
  <sheetProtection password="CC02" sheet="1" objects="1" scenarios="1"/>
  <mergeCells count="1">
    <mergeCell ref="A2:N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Sergas Cristina</cp:lastModifiedBy>
  <cp:lastPrinted>2018-01-19T15:09:06Z</cp:lastPrinted>
  <dcterms:created xsi:type="dcterms:W3CDTF">2007-09-10T13:54:08Z</dcterms:created>
  <dcterms:modified xsi:type="dcterms:W3CDTF">2018-01-19T15:09:21Z</dcterms:modified>
  <cp:category/>
  <cp:version/>
  <cp:contentType/>
  <cp:contentStatus/>
</cp:coreProperties>
</file>