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870" windowHeight="7755" tabRatio="843" activeTab="0"/>
  </bookViews>
  <sheets>
    <sheet name="riepilogo" sheetId="1" r:id="rId1"/>
    <sheet name="lett a) art. 100" sheetId="2" r:id="rId2"/>
    <sheet name="lett b) art. 100" sheetId="3" r:id="rId3"/>
    <sheet name="art. 14 LR 3_2021" sheetId="4" r:id="rId4"/>
    <sheet name="punteggi" sheetId="5" r:id="rId5"/>
    <sheet name="Foglio1" sheetId="6" state="hidden" r:id="rId6"/>
  </sheets>
  <externalReferences>
    <externalReference r:id="rId9"/>
    <externalReference r:id="rId10"/>
  </externalReferences>
  <definedNames>
    <definedName name="_xlfn.IFERROR" hidden="1">#NAME?</definedName>
    <definedName name="_xlfn.SUMIFS" hidden="1">#NAME?</definedName>
    <definedName name="_xlnm.Print_Area" localSheetId="3">'art. 14 LR 3_2021'!$A:$F</definedName>
    <definedName name="_xlnm.Print_Area" localSheetId="1">'lett a) art. 100'!$A:$F</definedName>
    <definedName name="_xlnm.Print_Area" localSheetId="2">'lett b) art. 100'!$A:$F</definedName>
    <definedName name="_xlnm.Print_Area" localSheetId="0">'riepilogo'!$A$2:$F$39</definedName>
    <definedName name="datafineprogetto">'[1]riepilogo'!$C$6</definedName>
    <definedName name="datainizioprogetto">'[1]riepilogo'!$C$5</definedName>
    <definedName name="generalimassimo" localSheetId="3">'[2]b1)spesegenerali'!#REF!</definedName>
    <definedName name="generalimassimo" localSheetId="1">'[2]b1)spesegenerali'!#REF!</definedName>
    <definedName name="generalimassimo" localSheetId="2">'[2]b1)spesegenerali'!#REF!</definedName>
    <definedName name="materiali">'[1]g)materiali'!$K$20</definedName>
    <definedName name="materiali2">#REF!</definedName>
    <definedName name="materialiammessi">'[1]g)materiali'!$U$20</definedName>
    <definedName name="materialiammessi2">#REF!</definedName>
    <definedName name="ore">'[1]ab)personale'!$G$31</definedName>
    <definedName name="oreammesse">'[1]ab)personale'!$U$31</definedName>
    <definedName name="oreoperai">'[1]ab)personale'!$G$45</definedName>
    <definedName name="oreoperaiammesse">'[1]ab)personale'!$U$45</definedName>
    <definedName name="percentuale">'[1]c)spesegenerali'!$J$7</definedName>
    <definedName name="percentualeammessa">'[1]c)spesegenerali'!$Q$7</definedName>
    <definedName name="prelievi">'[1]g)materiali'!$K$28</definedName>
    <definedName name="prelievi2">#REF!</definedName>
    <definedName name="prelieviammessi">'[1]g)materiali'!$U$28</definedName>
    <definedName name="prelieviammessi2">#REF!</definedName>
    <definedName name="pswattiva">'riepilogo'!$A$13</definedName>
    <definedName name="scelta" localSheetId="0">'riepilogo'!#REF!</definedName>
    <definedName name="sceltaspecifica" localSheetId="2">'riepilogo'!#REF!</definedName>
    <definedName name="sceltaspecifica">'riepilogo'!#REF!</definedName>
    <definedName name="tariffe">'[1]riepilogo'!$B$46:$B$49</definedName>
    <definedName name="tipopagamento">'[1]riepilogo'!$A$46:$A$53</definedName>
    <definedName name="_xlnm.Print_Titles" localSheetId="3">'art. 14 LR 3_2021'!$1:$2</definedName>
    <definedName name="_xlnm.Print_Titles" localSheetId="1">'lett a) art. 100'!$1:$2</definedName>
    <definedName name="_xlnm.Print_Titles" localSheetId="2">'lett b) art. 100'!$1:$2</definedName>
    <definedName name="titoloriepilogo1">'[1]riepilogo'!$B$2</definedName>
  </definedNames>
  <calcPr fullCalcOnLoad="1"/>
</workbook>
</file>

<file path=xl/sharedStrings.xml><?xml version="1.0" encoding="utf-8"?>
<sst xmlns="http://schemas.openxmlformats.org/spreadsheetml/2006/main" count="153" uniqueCount="103">
  <si>
    <t>Dettaglio spese relative al progetto</t>
  </si>
  <si>
    <t>n.</t>
  </si>
  <si>
    <t>QUADRO RIEPILOGATIVO DELLA SPESA</t>
  </si>
  <si>
    <t>cntrl Q duplica in ogni scheda i preventivi e nasconde le relative colonne</t>
  </si>
  <si>
    <t>denominazione impresa</t>
  </si>
  <si>
    <t>%</t>
  </si>
  <si>
    <t>titolo del progetto</t>
  </si>
  <si>
    <t>???????????</t>
  </si>
  <si>
    <t>a</t>
  </si>
  <si>
    <t>b</t>
  </si>
  <si>
    <t>c</t>
  </si>
  <si>
    <t>d</t>
  </si>
  <si>
    <t>vers. 1/2021</t>
  </si>
  <si>
    <t>La domanda è firmata digitalmente. La sottoscrizione digitale apposta sul documento elettronico si intende apposta anche al presente documento che dettaglia il quadro economico del progetto e che fa parte integrante della domanda di contributo</t>
  </si>
  <si>
    <t>totale spese dichiarate</t>
  </si>
  <si>
    <t>calcolo del contributo potenziale in de minimis:</t>
  </si>
  <si>
    <t>e</t>
  </si>
  <si>
    <t>f</t>
  </si>
  <si>
    <t>contributo netto potenziale</t>
  </si>
  <si>
    <r>
      <rPr>
        <b/>
        <sz val="8"/>
        <color indexed="60"/>
        <rFont val="Verdana"/>
        <family val="2"/>
      </rPr>
      <t>compilare</t>
    </r>
    <r>
      <rPr>
        <sz val="8"/>
        <color indexed="60"/>
        <rFont val="Verdana"/>
        <family val="2"/>
      </rPr>
      <t xml:space="preserve"> le celle a fondo </t>
    </r>
    <r>
      <rPr>
        <b/>
        <sz val="8"/>
        <color indexed="60"/>
        <rFont val="Verdana"/>
        <family val="2"/>
      </rPr>
      <t xml:space="preserve">colorato
</t>
    </r>
    <r>
      <rPr>
        <sz val="8"/>
        <color indexed="60"/>
        <rFont val="Verdana"/>
        <family val="2"/>
      </rPr>
      <t xml:space="preserve">salvare il file con estensione xls o xlsm, </t>
    </r>
    <r>
      <rPr>
        <b/>
        <sz val="8"/>
        <color indexed="60"/>
        <rFont val="Verdana"/>
        <family val="2"/>
      </rPr>
      <t>NON</t>
    </r>
    <r>
      <rPr>
        <sz val="8"/>
        <color indexed="60"/>
        <rFont val="Verdana"/>
        <family val="2"/>
      </rPr>
      <t xml:space="preserve"> estensione xlsx</t>
    </r>
  </si>
  <si>
    <t>Lavori ammodernamento, ampliamento, ristrutturazione e straordinaria manutenzione compresi gli oneri per le spese generali e di collaudo di cui all’art.56, c. 2, LR  14/2002</t>
  </si>
  <si>
    <t>Sistemi di sicurezza per contrastare gli atti criminosi, consistenti, in particolare, in impianti di allarme, blindature, porte e rafforzamento serrature, telecamere antirapina e sistemi antifurto e antitaccheggio, vetri antisfondamento e antiproiettile e casseforti</t>
  </si>
  <si>
    <t>SI</t>
  </si>
  <si>
    <t>NO</t>
  </si>
  <si>
    <t>descrizione della bene/servizio</t>
  </si>
  <si>
    <t>denominazione del fornitore e sede</t>
  </si>
  <si>
    <t>data preventivo o fattura</t>
  </si>
  <si>
    <t>* indicare gli importi al netto IVA detraibile o lordo IVA se indetraibile</t>
  </si>
  <si>
    <t>sistemi per l’accrescimento dell’efficienza energetica</t>
  </si>
  <si>
    <t>acquisto di arredi, attrezzature e strumentazioni di importo unitario superiore a 100 euro</t>
  </si>
  <si>
    <t>Adeguamento strutture/impianti alle normative prevenzione incendi, prevenzione infortuni, igiene e sicurezza sul lavoro, antinquinamento</t>
  </si>
  <si>
    <t>lett b) art 100 LR 29/05</t>
  </si>
  <si>
    <t>art 14 LR 3/21</t>
  </si>
  <si>
    <t>modifica o sostituzione dei seguenti impianti: alimentazione di idranti, estinzione di tipo automatico e manuale, aspirazione per gas, vapori e polveri esplosivi o infiammabili, rilevazione di gas, di fumo o di incendio, compresi interventi edilizi e oneri per spese generali e di collaudo di cui alla LR 14/2002 art. 56 c. 2</t>
  </si>
  <si>
    <t>modifica o sostituzione degli impianti per l’aerazione e la regolazione della temperatura ed umidità nei luoghi di lavoro, compresi interventi edilizi e oneri per spese generali e di collaudo di cui alla LR 14/2002 art. 56 c. 2</t>
  </si>
  <si>
    <t>modifica o sostituzione degli impianti per l’utilizzazione dell'energia elettrica, compresi interventi edilizi e oneri per spese generali e di collaudo di cui alla LR 14/2002 art. 56 c. 2</t>
  </si>
  <si>
    <t>acquisto di arredi, attrezzature e strumentazioni di importo unitario modifica o sostituzione degli impianti idrici e sanitari per i servizi igienico assistenziali di cui al d.lgs. 81/2008 (Testo unico sulla salute e sicurezza sul lavoro), compresi interventi edilizi e oneri per spese generali e di collaudo di cui alla LR 14/2002 art. 56 c. 2</t>
  </si>
  <si>
    <t>LR 29/05 art.100 lett. a+d: ristrutturazione, videosorveglianza, efficienza energetica</t>
  </si>
  <si>
    <t>LR 29/05 art.100 lett. b: prevenzione incendi, infortuni, igiene e sicurezza</t>
  </si>
  <si>
    <t>LR 3/21 art. 14: acquisto e attivazione di tecnologie digitali</t>
  </si>
  <si>
    <t>Acquisto e attivazione di tecnologie digitali</t>
  </si>
  <si>
    <t>Lavori ammodernamento, ampliamento, ristrutturazione e straordinaria manutenzione e oneri di collaudo</t>
  </si>
  <si>
    <t>Sistemi videosorveglianza e sicurezza innovativi</t>
  </si>
  <si>
    <t>Sistemi per l'accrescimento efficienza energetica</t>
  </si>
  <si>
    <t>Acquisto arredi, attrezzature e strumentazioni</t>
  </si>
  <si>
    <t>lett a) art. 100 LR 29/2005</t>
  </si>
  <si>
    <t>creazione di siti orientati al commercio elettronico e per l’implementazione dei progetti di digitalizzazione</t>
  </si>
  <si>
    <t>sviluppo, customizzazione e personalizzazione dell’applicazione che gestisce l’attività di vendita via internet</t>
  </si>
  <si>
    <t>integrazione tra sistemi informativi aziendali quali CRM, ERP</t>
  </si>
  <si>
    <t>sviluppo di soluzioni digitali innovative volte al miglioramento dell’organizzazione nei processi di interazione retailer-fornitori o ai processi interni del retailer (back-end) e per lo sviluppo di servizi erogati nel punto vendita (front-end e customer experience)</t>
  </si>
  <si>
    <t>integrazione con la dimensione del commercio online (omnicanalità)</t>
  </si>
  <si>
    <t>g</t>
  </si>
  <si>
    <t>implementazione di piattaforme e-commerce e di pagine aziendali sui social network</t>
  </si>
  <si>
    <t>h</t>
  </si>
  <si>
    <t>i</t>
  </si>
  <si>
    <t>sicurezza informatica</t>
  </si>
  <si>
    <t>l</t>
  </si>
  <si>
    <t>utilizzo di piattaforme di crowdfunding</t>
  </si>
  <si>
    <t>j</t>
  </si>
  <si>
    <t>k</t>
  </si>
  <si>
    <t>letta</t>
  </si>
  <si>
    <t>lettb</t>
  </si>
  <si>
    <t>art14</t>
  </si>
  <si>
    <t>Parametri di valutazione delle domande di contributo</t>
  </si>
  <si>
    <r>
      <rPr>
        <b/>
        <sz val="14"/>
        <color indexed="8"/>
        <rFont val="Calibri"/>
        <family val="2"/>
      </rPr>
      <t>Punteggi</t>
    </r>
    <r>
      <rPr>
        <sz val="10"/>
        <rFont val="Arial"/>
        <family val="0"/>
      </rPr>
      <t xml:space="preserve"> (art 17 comma 1)</t>
    </r>
  </si>
  <si>
    <t>Interventi di cui all'art 14 della LR 3/2021: acquisto e all’attivazione di tecnologie digitali</t>
  </si>
  <si>
    <r>
      <rPr>
        <b/>
        <sz val="14"/>
        <color indexed="8"/>
        <rFont val="Calibri"/>
        <family val="2"/>
      </rPr>
      <t>Premialità</t>
    </r>
    <r>
      <rPr>
        <sz val="10"/>
        <rFont val="Arial"/>
        <family val="0"/>
      </rPr>
      <t xml:space="preserve"> (art 17 comma 3)</t>
    </r>
  </si>
  <si>
    <t>Impresa che aderisce ad uno o più contratti di reti (art. 3 c.4-ter DL 5/2009)</t>
  </si>
  <si>
    <t>Impresa in possesso di rating di legalità (art. 5-ter Dlgs 1/2012)</t>
  </si>
  <si>
    <t xml:space="preserve">Corsi formativi attestati nel libretto (art. 8 LR 29/2005) </t>
  </si>
  <si>
    <t xml:space="preserve">Incremento occupazionale di 1 dipendente  </t>
  </si>
  <si>
    <t>Incremento occupazionale di 2 o più dipendenti</t>
  </si>
  <si>
    <t>Realizzazione di sistemi di videoallarme antirapina art. 7 c.1 lett. a) conformi al disciplinare tecnico del Ministero dell’Interno interconnesso con le forze di Polizia</t>
  </si>
  <si>
    <t>Imprese facenti parte dei centri commerciali naturali (art. 85 bis LR 29/2005)</t>
  </si>
  <si>
    <t>scegli SI o NO</t>
  </si>
  <si>
    <t>PUNTEGGIO TOTALE DELLA DOMANDA</t>
  </si>
  <si>
    <t>Interventi di cui all'art 100 LR 29/05 lett a): Lavori di ammodernamento, ampliamento, ristrutturazione e straordinaria manutenzione</t>
  </si>
  <si>
    <t>Interventi di cui all'art 100 LR 29/05 lett a): Sistemi di videosorveglianza e sicurezza innovativi</t>
  </si>
  <si>
    <t>Interventi di cui all'art 100 LR 29/05 lett a): Sistemi per l’accrescimento dell’efficienza energetica</t>
  </si>
  <si>
    <t>Interventi di cui all'art 100 LR 29/05 lett a): Acquisto arredi, attrezzature e strumentazioni</t>
  </si>
  <si>
    <t>Interventi di cui all'art 100 LR 29/05 lett b): Adeguamento di strutture e impianti alle normative in materia di prevenzione incendi, prevenzione infortuni, igiene e sicurezza sul lavoro, antinquinamento</t>
  </si>
  <si>
    <t>Impresa con qualifica di locale storico o di attività storica del FVG (art. 7 LR 29/05)</t>
  </si>
  <si>
    <t>Iniziativa art. 7 c. 1 lett. a) in zona omogenea A o B individuata da strumenti urbanistici dei Comuni</t>
  </si>
  <si>
    <t>predisposizione portfolio prodotti, web design, creazione vetrina e schede prodotti, realizzazione gallery fotografiche, predisposizione testi in lingua per i diversi mercati target, produzione  filmati di approfondimento sui prodotti (max 30% del totale dell’investimento)</t>
  </si>
  <si>
    <t>attivazione campagne promozionali sui social network, sui social, sul web marketing, creazione o gestione newsletter o mailing list e per ottimizzazione posizionamento sui motori di ricerca del sito aziendale (max 30% del totale dell’investimento)</t>
  </si>
  <si>
    <t>importo pagato prima della data di presentazione della domanda</t>
  </si>
  <si>
    <t>TOTALI</t>
  </si>
  <si>
    <t>Linee di intervento</t>
  </si>
  <si>
    <t>voci di spesa</t>
  </si>
  <si>
    <t>acquisizione di servizi e pagamento di canoni per l’accesso a piattaforme e-commerce e booking internazionali (B2B, B2C, I2C) e a marketing digitale e acquisizione di forme di smart payment. La spesa è da considerarsi pro-quota per la durata massima di 12 mesi</t>
  </si>
  <si>
    <t>aiuti de minimis  nell'ultimo triennio</t>
  </si>
  <si>
    <t>importo* preventivo o fattura</t>
  </si>
  <si>
    <t>di cui già pagato* alla data di presentazione della domanda</t>
  </si>
  <si>
    <t>contributo richiesto</t>
  </si>
  <si>
    <t>formazione del personale aziendale finalizzata al migliore utilizzo delle tecnologie, comprensiva di quella necessaria agli addetti alla gestione, manutenzione e controllo dei siti di cui sopra (min 1.000 - max 3.000 euro e max 20% dell’investimento)</t>
  </si>
  <si>
    <t>importo 
totale</t>
  </si>
  <si>
    <t>ho un'attività di rivendita di generi di monopolio</t>
  </si>
  <si>
    <t>contributo de minimis potenziale</t>
  </si>
  <si>
    <t>m</t>
  </si>
  <si>
    <t>hardware per una sola postazione completa (incluso sistema operativo) e hardware specifico per la gestione delle transazioni commerciali sulla rete internet e per i sistemi di sicurezza della connessione alla l rete</t>
  </si>
  <si>
    <t>acquisizione di beni immateriali: sistemi informatici acquistati o ottenuti in licenza; software specifici per la gestione delle transazioni commerciali sulla rete internet e per i sistemi di sicurezza della connessione alla rete, inclusa la costituzione di Secure payment System; applicazioni e programmi per l’integrazione fra sistemi informativi aziendali</t>
  </si>
  <si>
    <t>n</t>
  </si>
  <si>
    <t>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</si>
</sst>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dd/mm/yy;@"/>
    <numFmt numFmtId="174" formatCode="#,##0_ ;\-#,##0\ 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[$-410]dddd\ d\ mmmm\ yyyy"/>
    <numFmt numFmtId="180" formatCode="#,##0.00\ _€"/>
    <numFmt numFmtId="181" formatCode="#,##0.00\ &quot;€&quot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  <font>
      <sz val="18"/>
      <name val="Verdana"/>
      <family val="2"/>
    </font>
    <font>
      <sz val="12"/>
      <name val="Verdana"/>
      <family val="2"/>
    </font>
    <font>
      <sz val="16"/>
      <name val="Verdana"/>
      <family val="2"/>
    </font>
    <font>
      <sz val="7"/>
      <color indexed="9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color indexed="9"/>
      <name val="Verdana"/>
      <family val="2"/>
    </font>
    <font>
      <sz val="6"/>
      <name val="Verdana"/>
      <family val="2"/>
    </font>
    <font>
      <sz val="8"/>
      <color indexed="9"/>
      <name val="Verdana"/>
      <family val="2"/>
    </font>
    <font>
      <sz val="8"/>
      <color indexed="60"/>
      <name val="Verdana"/>
      <family val="2"/>
    </font>
    <font>
      <b/>
      <sz val="8"/>
      <color indexed="60"/>
      <name val="Verdana"/>
      <family val="2"/>
    </font>
    <font>
      <b/>
      <sz val="14"/>
      <color indexed="8"/>
      <name val="Calibri"/>
      <family val="2"/>
    </font>
    <font>
      <sz val="9"/>
      <name val="Verdana"/>
      <family val="2"/>
    </font>
    <font>
      <b/>
      <sz val="10"/>
      <name val="Verdana"/>
      <family val="2"/>
    </font>
    <font>
      <sz val="7"/>
      <color indexed="10"/>
      <name val="Verdana"/>
      <family val="2"/>
    </font>
    <font>
      <sz val="16"/>
      <color indexed="10"/>
      <name val="Verdana"/>
      <family val="2"/>
    </font>
    <font>
      <sz val="8"/>
      <color indexed="22"/>
      <name val="Verdana"/>
      <family val="2"/>
    </font>
    <font>
      <sz val="9"/>
      <color indexed="10"/>
      <name val="Verdana"/>
      <family val="2"/>
    </font>
    <font>
      <sz val="10"/>
      <color indexed="30"/>
      <name val="Verdana"/>
      <family val="2"/>
    </font>
    <font>
      <b/>
      <sz val="8"/>
      <color indexed="10"/>
      <name val="Verdana"/>
      <family val="2"/>
    </font>
    <font>
      <sz val="6"/>
      <color theme="0"/>
      <name val="Verdana"/>
      <family val="2"/>
    </font>
    <font>
      <sz val="7"/>
      <color rgb="FFFF0000"/>
      <name val="Verdana"/>
      <family val="2"/>
    </font>
    <font>
      <sz val="8"/>
      <color rgb="FFFF0000"/>
      <name val="Verdana"/>
      <family val="2"/>
    </font>
    <font>
      <sz val="8"/>
      <color theme="0"/>
      <name val="Verdana"/>
      <family val="2"/>
    </font>
    <font>
      <sz val="16"/>
      <color rgb="FFFF0000"/>
      <name val="Verdana"/>
      <family val="2"/>
    </font>
    <font>
      <sz val="8"/>
      <color rgb="FFC0C0C0"/>
      <name val="Verdana"/>
      <family val="2"/>
    </font>
    <font>
      <sz val="9"/>
      <color rgb="FFFF0000"/>
      <name val="Verdana"/>
      <family val="2"/>
    </font>
    <font>
      <sz val="10"/>
      <color rgb="FF0070C0"/>
      <name val="Verdana"/>
      <family val="2"/>
    </font>
    <font>
      <sz val="8"/>
      <color theme="9" tint="-0.4999699890613556"/>
      <name val="Verdana"/>
      <family val="2"/>
    </font>
    <font>
      <b/>
      <sz val="8"/>
      <color rgb="FFFF000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7" tint="0.5999900102615356"/>
      </left>
      <right style="medium">
        <color theme="7" tint="0.5999900102615356"/>
      </right>
      <top style="medium">
        <color theme="7" tint="0.5999900102615356"/>
      </top>
      <bottom style="medium">
        <color theme="7" tint="0.59999001026153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theme="7" tint="0.5999900102615356"/>
      </left>
      <right>
        <color indexed="63"/>
      </right>
      <top style="medium">
        <color theme="7" tint="0.5999900102615356"/>
      </top>
      <bottom style="medium">
        <color theme="7" tint="0.5999900102615356"/>
      </bottom>
    </border>
    <border>
      <left style="medium">
        <color theme="0"/>
      </left>
      <right style="medium">
        <color theme="7" tint="0.5999900102615356"/>
      </right>
      <top style="medium">
        <color theme="7" tint="0.5999900102615356"/>
      </top>
      <bottom style="medium">
        <color theme="7" tint="0.5999900102615356"/>
      </bottom>
    </border>
    <border>
      <left style="medium">
        <color theme="0"/>
      </left>
      <right style="medium">
        <color theme="0"/>
      </right>
      <top style="medium">
        <color theme="7" tint="0.5999900102615356"/>
      </top>
      <bottom style="medium">
        <color theme="7" tint="0.5999900102615356"/>
      </bottom>
    </border>
    <border>
      <left>
        <color indexed="63"/>
      </left>
      <right style="medium">
        <color theme="7" tint="0.5999900102615356"/>
      </right>
      <top style="medium">
        <color theme="7" tint="0.5999900102615356"/>
      </top>
      <bottom style="medium">
        <color theme="7" tint="0.5999900102615356"/>
      </bottom>
    </border>
    <border>
      <left>
        <color indexed="63"/>
      </left>
      <right>
        <color indexed="63"/>
      </right>
      <top style="medium">
        <color theme="7" tint="0.5999900102615356"/>
      </top>
      <bottom style="medium">
        <color theme="7" tint="0.5999900102615356"/>
      </bottom>
    </border>
    <border>
      <left style="medium">
        <color theme="7" tint="0.5999900102615356"/>
      </left>
      <right style="medium">
        <color theme="7" tint="0.5999900102615356"/>
      </right>
      <top style="medium">
        <color theme="7" tint="0.5999900102615356"/>
      </top>
      <bottom>
        <color indexed="63"/>
      </bottom>
    </border>
    <border>
      <left style="medium">
        <color theme="7" tint="0.5999900102615356"/>
      </left>
      <right style="medium">
        <color theme="7" tint="0.5999900102615356"/>
      </right>
      <top>
        <color indexed="63"/>
      </top>
      <bottom>
        <color indexed="63"/>
      </bottom>
    </border>
    <border>
      <left style="medium">
        <color theme="7" tint="0.5999900102615356"/>
      </left>
      <right style="medium">
        <color theme="7" tint="0.5999900102615356"/>
      </right>
      <top>
        <color indexed="63"/>
      </top>
      <bottom style="medium">
        <color theme="7" tint="0.5999900102615356"/>
      </bottom>
    </border>
    <border>
      <left>
        <color indexed="63"/>
      </left>
      <right>
        <color indexed="63"/>
      </right>
      <top style="medium">
        <color theme="7" tint="0.5999900102615356"/>
      </top>
      <bottom>
        <color indexed="63"/>
      </bottom>
    </border>
    <border>
      <left>
        <color indexed="63"/>
      </left>
      <right style="medium">
        <color theme="7" tint="0.5999900102615356"/>
      </right>
      <top style="medium">
        <color theme="7" tint="0.59999001026153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44" fontId="0" fillId="0" borderId="0" applyFon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2" fillId="0" borderId="0" xfId="0" applyNumberFormat="1" applyFont="1" applyAlignment="1" applyProtection="1">
      <alignment horizontal="left" vertical="top"/>
      <protection hidden="1"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Border="1" applyAlignment="1" applyProtection="1">
      <alignment horizontal="left" vertical="top"/>
      <protection hidden="1"/>
    </xf>
    <xf numFmtId="0" fontId="12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 applyProtection="1">
      <alignment vertical="top" wrapText="1"/>
      <protection hidden="1"/>
    </xf>
    <xf numFmtId="0" fontId="3" fillId="0" borderId="11" xfId="0" applyFont="1" applyBorder="1" applyAlignment="1" applyProtection="1">
      <alignment horizontal="left" vertical="top"/>
      <protection hidden="1"/>
    </xf>
    <xf numFmtId="0" fontId="3" fillId="0" borderId="12" xfId="0" applyFont="1" applyBorder="1" applyAlignment="1" applyProtection="1">
      <alignment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/>
      <protection hidden="1"/>
    </xf>
    <xf numFmtId="0" fontId="36" fillId="24" borderId="13" xfId="0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7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textRotation="90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top" textRotation="90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vertical="top" textRotation="90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14" xfId="0" applyFont="1" applyFill="1" applyBorder="1" applyAlignment="1" applyProtection="1">
      <alignment horizontal="center" vertical="center" textRotation="90" wrapText="1"/>
      <protection hidden="1"/>
    </xf>
    <xf numFmtId="0" fontId="3" fillId="0" borderId="14" xfId="0" applyFont="1" applyFill="1" applyBorder="1" applyAlignment="1" applyProtection="1" quotePrefix="1">
      <alignment vertical="center" textRotation="90" wrapText="1"/>
      <protection hidden="1"/>
    </xf>
    <xf numFmtId="0" fontId="3" fillId="0" borderId="0" xfId="0" applyFont="1" applyFill="1" applyBorder="1" applyAlignment="1" applyProtection="1">
      <alignment vertical="center" textRotation="90" wrapText="1"/>
      <protection hidden="1"/>
    </xf>
    <xf numFmtId="0" fontId="3" fillId="0" borderId="0" xfId="0" applyFont="1" applyFill="1" applyBorder="1" applyAlignment="1" applyProtection="1">
      <alignment horizontal="center" vertical="center" textRotation="90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 quotePrefix="1">
      <alignment horizontal="left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171" fontId="7" fillId="0" borderId="0" xfId="0" applyNumberFormat="1" applyFont="1" applyFill="1" applyAlignment="1" applyProtection="1">
      <alignment vertical="center"/>
      <protection hidden="1"/>
    </xf>
    <xf numFmtId="43" fontId="6" fillId="0" borderId="0" xfId="44" applyFont="1" applyBorder="1" applyAlignment="1" applyProtection="1" quotePrefix="1">
      <alignment vertical="top" wrapText="1"/>
      <protection hidden="1"/>
    </xf>
    <xf numFmtId="0" fontId="3" fillId="0" borderId="10" xfId="0" applyFont="1" applyFill="1" applyBorder="1" applyAlignment="1" applyProtection="1" quotePrefix="1">
      <alignment horizontal="center" vertical="center"/>
      <protection hidden="1"/>
    </xf>
    <xf numFmtId="9" fontId="3" fillId="0" borderId="10" xfId="50" applyFont="1" applyFill="1" applyBorder="1" applyAlignment="1" applyProtection="1">
      <alignment horizontal="center" vertical="center"/>
      <protection hidden="1"/>
    </xf>
    <xf numFmtId="43" fontId="3" fillId="0" borderId="10" xfId="44" applyFont="1" applyFill="1" applyBorder="1" applyAlignment="1" applyProtection="1" quotePrefix="1">
      <alignment horizontal="center" vertical="center"/>
      <protection hidden="1"/>
    </xf>
    <xf numFmtId="43" fontId="49" fillId="0" borderId="0" xfId="44" applyFont="1" applyAlignment="1" applyProtection="1" quotePrefix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43" fontId="3" fillId="24" borderId="10" xfId="44" applyFont="1" applyFill="1" applyBorder="1" applyAlignment="1" applyProtection="1" quotePrefix="1">
      <alignment horizontal="center" vertical="center"/>
      <protection locked="0"/>
    </xf>
    <xf numFmtId="0" fontId="50" fillId="0" borderId="0" xfId="0" applyFont="1" applyAlignment="1" applyProtection="1">
      <alignment horizontal="right" vertical="center"/>
      <protection hidden="1"/>
    </xf>
    <xf numFmtId="14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0" xfId="0" applyNumberFormat="1" applyFont="1" applyAlignment="1" applyProtection="1">
      <alignment horizontal="center" vertical="center"/>
      <protection hidden="1"/>
    </xf>
    <xf numFmtId="14" fontId="6" fillId="0" borderId="0" xfId="0" applyNumberFormat="1" applyFont="1" applyAlignment="1" applyProtection="1">
      <alignment horizontal="center" vertical="center"/>
      <protection hidden="1"/>
    </xf>
    <xf numFmtId="14" fontId="5" fillId="0" borderId="0" xfId="0" applyNumberFormat="1" applyFont="1" applyBorder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4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10" xfId="0" applyNumberFormat="1" applyFont="1" applyFill="1" applyBorder="1" applyAlignment="1" applyProtection="1">
      <alignment horizontal="center" vertical="center"/>
      <protection hidden="1"/>
    </xf>
    <xf numFmtId="14" fontId="12" fillId="0" borderId="0" xfId="0" applyNumberFormat="1" applyFont="1" applyAlignment="1" applyProtection="1">
      <alignment horizontal="center" vertical="top"/>
      <protection hidden="1"/>
    </xf>
    <xf numFmtId="4" fontId="10" fillId="0" borderId="0" xfId="0" applyNumberFormat="1" applyFont="1" applyAlignment="1" applyProtection="1">
      <alignment horizontal="right" vertical="top"/>
      <protection hidden="1"/>
    </xf>
    <xf numFmtId="4" fontId="6" fillId="0" borderId="0" xfId="0" applyNumberFormat="1" applyFont="1" applyAlignment="1" applyProtection="1">
      <alignment vertical="center"/>
      <protection hidden="1"/>
    </xf>
    <xf numFmtId="4" fontId="5" fillId="0" borderId="0" xfId="0" applyNumberFormat="1" applyFont="1" applyBorder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horizontal="right" vertical="top"/>
      <protection hidden="1"/>
    </xf>
    <xf numFmtId="4" fontId="4" fillId="0" borderId="15" xfId="0" applyNumberFormat="1" applyFont="1" applyFill="1" applyBorder="1" applyAlignment="1" applyProtection="1">
      <alignment vertical="center" wrapText="1"/>
      <protection hidden="1"/>
    </xf>
    <xf numFmtId="4" fontId="3" fillId="24" borderId="10" xfId="0" applyNumberFormat="1" applyFont="1" applyFill="1" applyBorder="1" applyAlignment="1" applyProtection="1">
      <alignment vertical="center" wrapText="1"/>
      <protection locked="0"/>
    </xf>
    <xf numFmtId="4" fontId="3" fillId="0" borderId="10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Alignment="1" applyProtection="1">
      <alignment horizontal="left" vertical="center"/>
      <protection hidden="1"/>
    </xf>
    <xf numFmtId="4" fontId="4" fillId="0" borderId="0" xfId="0" applyNumberFormat="1" applyFont="1" applyBorder="1" applyAlignment="1" applyProtection="1">
      <alignment horizontal="right"/>
      <protection hidden="1"/>
    </xf>
    <xf numFmtId="4" fontId="4" fillId="0" borderId="16" xfId="0" applyNumberFormat="1" applyFont="1" applyFill="1" applyBorder="1" applyAlignment="1" applyProtection="1">
      <alignment vertical="center"/>
      <protection hidden="1"/>
    </xf>
    <xf numFmtId="4" fontId="3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5" xfId="0" applyNumberFormat="1" applyFont="1" applyFill="1" applyBorder="1" applyAlignment="1" applyProtection="1">
      <alignment vertical="center"/>
      <protection hidden="1"/>
    </xf>
    <xf numFmtId="4" fontId="4" fillId="0" borderId="15" xfId="0" applyNumberFormat="1" applyFont="1" applyFill="1" applyBorder="1" applyAlignment="1" applyProtection="1">
      <alignment horizontal="left" vertical="center" wrapText="1"/>
      <protection hidden="1"/>
    </xf>
    <xf numFmtId="4" fontId="3" fillId="24" borderId="10" xfId="44" applyNumberFormat="1" applyFont="1" applyFill="1" applyBorder="1" applyAlignment="1" applyProtection="1">
      <alignment vertical="center" wrapText="1"/>
      <protection locked="0"/>
    </xf>
    <xf numFmtId="4" fontId="4" fillId="0" borderId="15" xfId="44" applyNumberFormat="1" applyFont="1" applyFill="1" applyBorder="1" applyAlignment="1" applyProtection="1">
      <alignment vertical="center" wrapText="1"/>
      <protection hidden="1"/>
    </xf>
    <xf numFmtId="4" fontId="6" fillId="0" borderId="0" xfId="44" applyNumberFormat="1" applyFont="1" applyAlignment="1" applyProtection="1">
      <alignment vertical="center"/>
      <protection hidden="1"/>
    </xf>
    <xf numFmtId="4" fontId="9" fillId="0" borderId="0" xfId="0" applyNumberFormat="1" applyFont="1" applyAlignment="1" applyProtection="1">
      <alignment horizontal="center" vertical="center"/>
      <protection hidden="1"/>
    </xf>
    <xf numFmtId="4" fontId="11" fillId="0" borderId="0" xfId="0" applyNumberFormat="1" applyFont="1" applyFill="1" applyBorder="1" applyAlignment="1" applyProtection="1">
      <alignment horizontal="center"/>
      <protection hidden="1"/>
    </xf>
    <xf numFmtId="4" fontId="10" fillId="0" borderId="0" xfId="0" applyNumberFormat="1" applyFont="1" applyAlignment="1" applyProtection="1">
      <alignment/>
      <protection hidden="1"/>
    </xf>
    <xf numFmtId="4" fontId="3" fillId="0" borderId="10" xfId="0" applyNumberFormat="1" applyFont="1" applyFill="1" applyBorder="1" applyAlignment="1" applyProtection="1" quotePrefix="1">
      <alignment horizontal="right" vertical="center"/>
      <protection hidden="1"/>
    </xf>
    <xf numFmtId="4" fontId="3" fillId="0" borderId="0" xfId="0" applyNumberFormat="1" applyFont="1" applyAlignment="1" applyProtection="1" quotePrefix="1">
      <alignment horizontal="left"/>
      <protection hidden="1"/>
    </xf>
    <xf numFmtId="4" fontId="13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44" applyNumberFormat="1" applyFont="1" applyBorder="1" applyAlignment="1" applyProtection="1" quotePrefix="1">
      <alignment vertical="top" wrapText="1"/>
      <protection hidden="1"/>
    </xf>
    <xf numFmtId="4" fontId="3" fillId="0" borderId="10" xfId="0" applyNumberFormat="1" applyFont="1" applyFill="1" applyBorder="1" applyAlignment="1" applyProtection="1" quotePrefix="1">
      <alignment horizontal="center" vertical="center" wrapText="1"/>
      <protection hidden="1"/>
    </xf>
    <xf numFmtId="4" fontId="3" fillId="24" borderId="10" xfId="44" applyNumberFormat="1" applyFont="1" applyFill="1" applyBorder="1" applyAlignment="1" applyProtection="1" quotePrefix="1">
      <alignment vertical="center"/>
      <protection locked="0"/>
    </xf>
    <xf numFmtId="4" fontId="6" fillId="0" borderId="0" xfId="0" applyNumberFormat="1" applyFont="1" applyAlignment="1" applyProtection="1">
      <alignment horizontal="left" wrapText="1"/>
      <protection hidden="1"/>
    </xf>
    <xf numFmtId="4" fontId="8" fillId="0" borderId="0" xfId="0" applyNumberFormat="1" applyFont="1" applyAlignment="1" applyProtection="1">
      <alignment vertical="center"/>
      <protection hidden="1"/>
    </xf>
    <xf numFmtId="4" fontId="9" fillId="0" borderId="0" xfId="0" applyNumberFormat="1" applyFont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horizontal="left" vertical="center"/>
      <protection hidden="1"/>
    </xf>
    <xf numFmtId="4" fontId="7" fillId="0" borderId="0" xfId="0" applyNumberFormat="1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vertical="center"/>
      <protection hidden="1"/>
    </xf>
    <xf numFmtId="4" fontId="3" fillId="0" borderId="10" xfId="44" applyNumberFormat="1" applyFont="1" applyFill="1" applyBorder="1" applyAlignment="1" applyProtection="1">
      <alignment vertical="center" wrapText="1"/>
      <protection hidden="1"/>
    </xf>
    <xf numFmtId="4" fontId="6" fillId="0" borderId="0" xfId="0" applyNumberFormat="1" applyFont="1" applyAlignment="1" applyProtection="1">
      <alignment horizontal="right" vertical="center"/>
      <protection hidden="1"/>
    </xf>
    <xf numFmtId="4" fontId="6" fillId="0" borderId="0" xfId="0" applyNumberFormat="1" applyFont="1" applyFill="1" applyAlignment="1" applyProtection="1">
      <alignment horizontal="left" vertical="center"/>
      <protection hidden="1"/>
    </xf>
    <xf numFmtId="4" fontId="4" fillId="0" borderId="10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3" fillId="0" borderId="10" xfId="0" applyFont="1" applyFill="1" applyBorder="1" applyAlignment="1" applyProtection="1" quotePrefix="1">
      <alignment horizontal="center" vertical="center" wrapText="1"/>
      <protection hidden="1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Font="1" applyBorder="1" applyAlignment="1" applyProtection="1">
      <alignment horizontal="right" vertical="center"/>
      <protection hidden="1"/>
    </xf>
    <xf numFmtId="4" fontId="4" fillId="0" borderId="10" xfId="0" applyNumberFormat="1" applyFont="1" applyFill="1" applyBorder="1" applyAlignment="1" applyProtection="1" quotePrefix="1">
      <alignment horizontal="center" vertical="center" wrapText="1"/>
      <protection hidden="1"/>
    </xf>
    <xf numFmtId="4" fontId="4" fillId="0" borderId="17" xfId="0" applyNumberFormat="1" applyFont="1" applyFill="1" applyBorder="1" applyAlignment="1" applyProtection="1">
      <alignment horizontal="center" vertical="center" wrapText="1"/>
      <protection hidden="1"/>
    </xf>
    <xf numFmtId="14" fontId="46" fillId="0" borderId="18" xfId="0" applyNumberFormat="1" applyFont="1" applyBorder="1" applyAlignment="1" applyProtection="1">
      <alignment vertical="center" wrapText="1"/>
      <protection hidden="1"/>
    </xf>
    <xf numFmtId="14" fontId="46" fillId="0" borderId="17" xfId="0" applyNumberFormat="1" applyFont="1" applyBorder="1" applyAlignment="1" applyProtection="1">
      <alignment vertical="center" wrapText="1"/>
      <protection hidden="1"/>
    </xf>
    <xf numFmtId="0" fontId="51" fillId="0" borderId="0" xfId="0" applyFont="1" applyAlignment="1" applyProtection="1">
      <alignment vertical="center"/>
      <protection hidden="1"/>
    </xf>
    <xf numFmtId="0" fontId="36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4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left" vertical="top" wrapText="1"/>
      <protection hidden="1"/>
    </xf>
    <xf numFmtId="0" fontId="3" fillId="0" borderId="18" xfId="0" applyFont="1" applyFill="1" applyBorder="1" applyAlignment="1" applyProtection="1">
      <alignment horizontal="left" vertical="top" wrapText="1"/>
      <protection hidden="1"/>
    </xf>
    <xf numFmtId="0" fontId="3" fillId="0" borderId="14" xfId="0" applyFont="1" applyFill="1" applyBorder="1" applyAlignment="1" applyProtection="1">
      <alignment horizontal="left" vertical="center" wrapText="1"/>
      <protection hidden="1"/>
    </xf>
    <xf numFmtId="0" fontId="3" fillId="0" borderId="18" xfId="0" applyFont="1" applyFill="1" applyBorder="1" applyAlignment="1" applyProtection="1">
      <alignment horizontal="left" vertical="center" wrapText="1"/>
      <protection hidden="1"/>
    </xf>
    <xf numFmtId="0" fontId="52" fillId="0" borderId="0" xfId="0" applyFont="1" applyAlignment="1" applyProtection="1">
      <alignment horizontal="left" vertical="top" wrapText="1"/>
      <protection hidden="1"/>
    </xf>
    <xf numFmtId="0" fontId="3" fillId="24" borderId="10" xfId="0" applyFont="1" applyFill="1" applyBorder="1" applyAlignment="1" applyProtection="1" quotePrefix="1">
      <alignment horizontal="left" wrapText="1"/>
      <protection locked="0"/>
    </xf>
    <xf numFmtId="0" fontId="3" fillId="24" borderId="10" xfId="0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textRotation="90" wrapText="1"/>
      <protection hidden="1"/>
    </xf>
    <xf numFmtId="0" fontId="3" fillId="0" borderId="20" xfId="0" applyFont="1" applyFill="1" applyBorder="1" applyAlignment="1" applyProtection="1">
      <alignment horizontal="center" vertical="center" textRotation="90" wrapText="1"/>
      <protection hidden="1"/>
    </xf>
    <xf numFmtId="0" fontId="3" fillId="0" borderId="21" xfId="0" applyFont="1" applyFill="1" applyBorder="1" applyAlignment="1" applyProtection="1">
      <alignment horizontal="center" vertical="center" textRotation="90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4" fillId="0" borderId="10" xfId="0" applyFont="1" applyFill="1" applyBorder="1" applyAlignment="1" applyProtection="1" quotePrefix="1">
      <alignment horizontal="center" vertical="center"/>
      <protection hidden="1"/>
    </xf>
    <xf numFmtId="43" fontId="46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43" fontId="53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0" fontId="53" fillId="0" borderId="22" xfId="0" applyFont="1" applyFill="1" applyBorder="1" applyAlignment="1" applyProtection="1">
      <alignment horizontal="right" vertical="center" wrapText="1"/>
      <protection hidden="1"/>
    </xf>
    <xf numFmtId="14" fontId="46" fillId="0" borderId="18" xfId="0" applyNumberFormat="1" applyFont="1" applyBorder="1" applyAlignment="1" applyProtection="1">
      <alignment horizontal="right" vertical="center" wrapText="1"/>
      <protection hidden="1"/>
    </xf>
    <xf numFmtId="14" fontId="46" fillId="0" borderId="17" xfId="0" applyNumberFormat="1" applyFont="1" applyBorder="1" applyAlignment="1" applyProtection="1">
      <alignment horizontal="right" vertical="center" wrapText="1"/>
      <protection hidden="1"/>
    </xf>
    <xf numFmtId="0" fontId="4" fillId="0" borderId="14" xfId="0" applyFont="1" applyFill="1" applyBorder="1" applyAlignment="1" applyProtection="1">
      <alignment horizontal="left" vertical="center" wrapText="1"/>
      <protection hidden="1"/>
    </xf>
    <xf numFmtId="0" fontId="4" fillId="0" borderId="18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14" fontId="46" fillId="0" borderId="22" xfId="0" applyNumberFormat="1" applyFont="1" applyBorder="1" applyAlignment="1" applyProtection="1">
      <alignment horizontal="right" vertical="center" wrapText="1"/>
      <protection hidden="1"/>
    </xf>
    <xf numFmtId="14" fontId="46" fillId="0" borderId="23" xfId="0" applyNumberFormat="1" applyFont="1" applyBorder="1" applyAlignment="1" applyProtection="1">
      <alignment horizontal="right" vertical="center" wrapText="1"/>
      <protection hidden="1"/>
    </xf>
    <xf numFmtId="0" fontId="37" fillId="0" borderId="13" xfId="0" applyFont="1" applyBorder="1" applyAlignment="1" applyProtection="1">
      <alignment horizont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FESR%202007-2013\bando11a%20PORFESR%202007-13\ISTRUTTORI\federica%20f\026_FESRrend_Qualib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i\RICERCA\normativa\REGOLAMENTO\GOLD%20e%20modulistica\rendiconto%20modulistica\All_2_analisi_spese_proget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ab)personale"/>
      <sheetName val="diario1"/>
      <sheetName val="diario2"/>
      <sheetName val="c)spesegenerali"/>
      <sheetName val="d)terzi"/>
      <sheetName val="e)immateriali"/>
      <sheetName val="f)strumenti"/>
      <sheetName val="g)materiali"/>
      <sheetName val="i)industrializzazione"/>
      <sheetName val="h)certificazione"/>
    </sheetNames>
    <sheetDataSet>
      <sheetData sheetId="0">
        <row r="2">
          <cell r="B2" t="str">
            <v>progetto di ricerca e sviluppo</v>
          </cell>
        </row>
        <row r="5">
          <cell r="C5">
            <v>40300</v>
          </cell>
        </row>
        <row r="6">
          <cell r="C6">
            <v>41201</v>
          </cell>
        </row>
        <row r="46">
          <cell r="A46" t="str">
            <v>bonifico bancario</v>
          </cell>
          <cell r="B46">
            <v>32</v>
          </cell>
        </row>
        <row r="47">
          <cell r="A47" t="str">
            <v>ricevuta bancaria</v>
          </cell>
          <cell r="B47">
            <v>21</v>
          </cell>
        </row>
        <row r="48">
          <cell r="A48" t="str">
            <v>bonifico postale</v>
          </cell>
          <cell r="B48">
            <v>20</v>
          </cell>
        </row>
        <row r="49">
          <cell r="A49" t="str">
            <v>F24</v>
          </cell>
          <cell r="B49" t="str">
            <v>terzi</v>
          </cell>
        </row>
        <row r="50">
          <cell r="A50" t="str">
            <v>contanti</v>
          </cell>
        </row>
        <row r="51">
          <cell r="A51" t="str">
            <v>assegno</v>
          </cell>
        </row>
        <row r="52">
          <cell r="A52" t="str">
            <v>bancomat</v>
          </cell>
        </row>
        <row r="53">
          <cell r="A53" t="str">
            <v>carta credito</v>
          </cell>
        </row>
      </sheetData>
      <sheetData sheetId="1">
        <row r="31">
          <cell r="G31">
            <v>8165</v>
          </cell>
          <cell r="U31">
            <v>8165</v>
          </cell>
        </row>
        <row r="45">
          <cell r="G45">
            <v>0</v>
          </cell>
          <cell r="U45">
            <v>0</v>
          </cell>
        </row>
      </sheetData>
      <sheetData sheetId="4">
        <row r="7">
          <cell r="J7">
            <v>0.2</v>
          </cell>
          <cell r="Q7">
            <v>0.2</v>
          </cell>
        </row>
      </sheetData>
      <sheetData sheetId="8">
        <row r="20">
          <cell r="K20">
            <v>0</v>
          </cell>
          <cell r="U20">
            <v>0</v>
          </cell>
        </row>
        <row r="28">
          <cell r="K28">
            <v>0</v>
          </cell>
          <cell r="U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 illustrativa"/>
      <sheetName val="riepilogo"/>
      <sheetName val="fasi"/>
      <sheetName val="a1)ricercatori"/>
      <sheetName val="b1)spesegenerali"/>
      <sheetName val="c1)manodopera"/>
      <sheetName val="d1)terzi"/>
      <sheetName val="e1)immateriali"/>
      <sheetName val="f1)strumenti"/>
      <sheetName val="g1)materiali"/>
      <sheetName val="h1)recuperi"/>
      <sheetName val="a2)ricercatori"/>
      <sheetName val="b2)spesegenerali"/>
      <sheetName val="c2)manodopera"/>
      <sheetName val="d2)terzi"/>
      <sheetName val="e2)immateriali"/>
      <sheetName val="f2)strumenti"/>
      <sheetName val="g2)materiali"/>
      <sheetName val="h2)recup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indexed="43"/>
  </sheetPr>
  <dimension ref="A1:L5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5.00390625" style="26" customWidth="1"/>
    <col min="2" max="2" width="6.00390625" style="26" customWidth="1"/>
    <col min="3" max="3" width="22.7109375" style="26" customWidth="1"/>
    <col min="4" max="4" width="21.7109375" style="26" customWidth="1"/>
    <col min="5" max="5" width="13.7109375" style="85" customWidth="1"/>
    <col min="6" max="6" width="14.7109375" style="85" customWidth="1"/>
    <col min="7" max="7" width="3.7109375" style="25" customWidth="1"/>
    <col min="8" max="8" width="14.421875" style="26" customWidth="1"/>
    <col min="9" max="12" width="9.140625" style="26" customWidth="1"/>
    <col min="13" max="16384" width="9.140625" style="26" customWidth="1"/>
  </cols>
  <sheetData>
    <row r="1" spans="1:6" ht="25.5" customHeight="1">
      <c r="A1" s="136" t="s">
        <v>19</v>
      </c>
      <c r="B1" s="136"/>
      <c r="C1" s="136"/>
      <c r="D1" s="136"/>
      <c r="E1" s="136"/>
      <c r="F1" s="136"/>
    </row>
    <row r="2" spans="1:7" s="44" customFormat="1" ht="36" customHeight="1">
      <c r="A2" s="42"/>
      <c r="B2" s="140" t="s">
        <v>2</v>
      </c>
      <c r="C2" s="140"/>
      <c r="D2" s="140"/>
      <c r="E2" s="140"/>
      <c r="F2" s="140"/>
      <c r="G2" s="43"/>
    </row>
    <row r="3" spans="1:6" s="44" customFormat="1" ht="15" customHeight="1">
      <c r="A3" s="45"/>
      <c r="B3" s="46"/>
      <c r="C3" s="47"/>
      <c r="D3" s="47"/>
      <c r="E3" s="99"/>
      <c r="F3" s="110"/>
    </row>
    <row r="4" spans="1:6" s="44" customFormat="1" ht="15" customHeight="1" hidden="1">
      <c r="A4" s="45"/>
      <c r="B4" s="46"/>
      <c r="C4" s="47"/>
      <c r="D4" s="47"/>
      <c r="E4" s="99"/>
      <c r="F4" s="110"/>
    </row>
    <row r="5" spans="1:7" s="44" customFormat="1" ht="15" customHeight="1" thickBot="1">
      <c r="A5" s="45"/>
      <c r="B5" s="45"/>
      <c r="C5" s="46"/>
      <c r="D5" s="46"/>
      <c r="E5" s="100"/>
      <c r="F5" s="100"/>
      <c r="G5" s="43"/>
    </row>
    <row r="6" spans="1:7" s="50" customFormat="1" ht="17.25" customHeight="1" thickBot="1">
      <c r="A6" s="48"/>
      <c r="B6" s="139" t="s">
        <v>4</v>
      </c>
      <c r="C6" s="139"/>
      <c r="D6" s="139"/>
      <c r="E6" s="139"/>
      <c r="F6" s="139"/>
      <c r="G6" s="49"/>
    </row>
    <row r="7" spans="1:6" ht="22.5" customHeight="1" thickBot="1">
      <c r="A7" s="35"/>
      <c r="B7" s="137" t="s">
        <v>7</v>
      </c>
      <c r="C7" s="138"/>
      <c r="D7" s="138"/>
      <c r="E7" s="138"/>
      <c r="F7" s="138"/>
    </row>
    <row r="8" spans="1:7" s="44" customFormat="1" ht="15" customHeight="1">
      <c r="A8" s="45"/>
      <c r="B8" s="45"/>
      <c r="C8" s="46"/>
      <c r="D8" s="46"/>
      <c r="E8" s="100"/>
      <c r="F8" s="100"/>
      <c r="G8" s="43"/>
    </row>
    <row r="9" spans="1:7" s="44" customFormat="1" ht="15" customHeight="1" hidden="1">
      <c r="A9" s="45"/>
      <c r="B9" s="45"/>
      <c r="C9" s="46"/>
      <c r="D9" s="46"/>
      <c r="E9" s="100"/>
      <c r="F9" s="100"/>
      <c r="G9" s="43"/>
    </row>
    <row r="10" spans="1:7" s="44" customFormat="1" ht="15" customHeight="1" thickBot="1">
      <c r="A10" s="45"/>
      <c r="B10" s="45"/>
      <c r="C10" s="46"/>
      <c r="D10" s="46"/>
      <c r="E10" s="100"/>
      <c r="F10" s="100"/>
      <c r="G10" s="43"/>
    </row>
    <row r="11" spans="1:7" s="50" customFormat="1" ht="15.75" customHeight="1" thickBot="1">
      <c r="A11" s="48"/>
      <c r="B11" s="139" t="s">
        <v>6</v>
      </c>
      <c r="C11" s="139"/>
      <c r="D11" s="139"/>
      <c r="E11" s="139"/>
      <c r="F11" s="139"/>
      <c r="G11" s="49"/>
    </row>
    <row r="12" spans="1:6" ht="30.75" customHeight="1" thickBot="1">
      <c r="A12" s="35"/>
      <c r="B12" s="137" t="s">
        <v>7</v>
      </c>
      <c r="C12" s="138"/>
      <c r="D12" s="138"/>
      <c r="E12" s="138"/>
      <c r="F12" s="138"/>
    </row>
    <row r="13" spans="1:6" ht="12" customHeight="1">
      <c r="A13" s="26" t="s">
        <v>102</v>
      </c>
      <c r="F13" s="111"/>
    </row>
    <row r="14" spans="3:6" ht="15" hidden="1">
      <c r="C14" s="51"/>
      <c r="D14" s="51"/>
      <c r="E14" s="101"/>
      <c r="F14" s="111"/>
    </row>
    <row r="15" spans="1:6" ht="14.25" customHeight="1" thickBot="1">
      <c r="A15" s="1"/>
      <c r="C15" s="51"/>
      <c r="D15" s="51"/>
      <c r="E15" s="101"/>
      <c r="F15" s="111"/>
    </row>
    <row r="16" spans="1:7" ht="59.25" customHeight="1" thickBot="1">
      <c r="A16" s="1"/>
      <c r="B16" s="52" t="s">
        <v>87</v>
      </c>
      <c r="C16" s="144" t="s">
        <v>88</v>
      </c>
      <c r="D16" s="145"/>
      <c r="E16" s="124" t="s">
        <v>95</v>
      </c>
      <c r="F16" s="125" t="s">
        <v>85</v>
      </c>
      <c r="G16" s="26"/>
    </row>
    <row r="17" spans="1:6" ht="33" customHeight="1" thickBot="1">
      <c r="A17" s="1"/>
      <c r="B17" s="141" t="s">
        <v>45</v>
      </c>
      <c r="C17" s="132" t="s">
        <v>41</v>
      </c>
      <c r="D17" s="133"/>
      <c r="E17" s="102">
        <f>'lett a) art. 100'!E14</f>
        <v>0</v>
      </c>
      <c r="F17" s="102">
        <f>'lett a) art. 100'!F14</f>
        <v>0</v>
      </c>
    </row>
    <row r="18" spans="1:6" ht="12" customHeight="1" thickBot="1">
      <c r="A18" s="1"/>
      <c r="B18" s="142"/>
      <c r="C18" s="132" t="s">
        <v>42</v>
      </c>
      <c r="D18" s="133"/>
      <c r="E18" s="102">
        <f>'lett a) art. 100'!E21</f>
        <v>0</v>
      </c>
      <c r="F18" s="102">
        <f>'lett a) art. 100'!F21</f>
        <v>0</v>
      </c>
    </row>
    <row r="19" spans="1:6" ht="12" customHeight="1" thickBot="1">
      <c r="A19" s="1"/>
      <c r="B19" s="142"/>
      <c r="C19" s="132" t="s">
        <v>43</v>
      </c>
      <c r="D19" s="133"/>
      <c r="E19" s="102">
        <f>'lett a) art. 100'!E28</f>
        <v>0</v>
      </c>
      <c r="F19" s="102">
        <f>'lett a) art. 100'!F28</f>
        <v>0</v>
      </c>
    </row>
    <row r="20" spans="1:6" ht="11.25" thickBot="1">
      <c r="A20" s="1"/>
      <c r="B20" s="143"/>
      <c r="C20" s="132" t="s">
        <v>44</v>
      </c>
      <c r="D20" s="133"/>
      <c r="E20" s="102">
        <f>'lett a) art. 100'!E35</f>
        <v>0</v>
      </c>
      <c r="F20" s="102">
        <f>'lett a) art. 100'!F35</f>
        <v>0</v>
      </c>
    </row>
    <row r="21" spans="1:8" ht="57" customHeight="1" thickBot="1">
      <c r="A21" s="3"/>
      <c r="B21" s="53" t="s">
        <v>31</v>
      </c>
      <c r="C21" s="134" t="s">
        <v>30</v>
      </c>
      <c r="D21" s="135"/>
      <c r="E21" s="102">
        <f>'lett b) art. 100'!E37</f>
        <v>0</v>
      </c>
      <c r="F21" s="102">
        <f>'lett b) art. 100'!F37</f>
        <v>0</v>
      </c>
      <c r="G21" s="33"/>
      <c r="H21" s="35"/>
    </row>
    <row r="22" spans="1:8" ht="42.75" customHeight="1" thickBot="1">
      <c r="A22" s="3"/>
      <c r="B22" s="53" t="s">
        <v>32</v>
      </c>
      <c r="C22" s="134" t="s">
        <v>40</v>
      </c>
      <c r="D22" s="135"/>
      <c r="E22" s="102">
        <f>'art. 14 LR 3_2021'!E79</f>
        <v>0</v>
      </c>
      <c r="F22" s="102">
        <f>'art. 14 LR 3_2021'!F79</f>
        <v>0</v>
      </c>
      <c r="G22" s="33"/>
      <c r="H22" s="35"/>
    </row>
    <row r="23" spans="1:8" ht="22.5" customHeight="1">
      <c r="A23" s="3"/>
      <c r="B23" s="54"/>
      <c r="C23" s="150">
        <f>IF(C24&lt;&gt;"","",IF(OR('art. 14 LR 3_2021'!E27&gt;'art. 14 LR 3_2021'!E79*0.3,'art. 14 LR 3_2021'!E47&gt;'art. 14 LR 3_2021'!E79*0.3,'art. 14 LR 3_2021'!E67&gt;'art. 14 LR 3_2021'!E79*0.2),"ATTENZIONE: spese fuori norma, verificare nei fogli di dettaglio",""))</f>
      </c>
      <c r="D23" s="150"/>
      <c r="E23" s="150"/>
      <c r="F23" s="150"/>
      <c r="G23" s="33"/>
      <c r="H23" s="35"/>
    </row>
    <row r="24" spans="1:6" ht="21.75" customHeight="1" thickBot="1">
      <c r="A24" s="4"/>
      <c r="B24" s="55"/>
      <c r="C24" s="149">
        <f>IF(OR(E21+E22=0,SUM(E17:E20,E21)=0,SUM(E17:E20,E22)=0),"","ATTENZIONE, sono state inserite spese su più linee di intervento, cancellare le spese eccedenti e mantenere le spese solo sulla linea prescelta")</f>
      </c>
      <c r="D24" s="149"/>
      <c r="E24" s="149"/>
      <c r="F24" s="149"/>
    </row>
    <row r="25" spans="1:12" ht="18" customHeight="1" thickBot="1">
      <c r="A25" s="1"/>
      <c r="B25" s="55"/>
      <c r="D25" s="56" t="s">
        <v>14</v>
      </c>
      <c r="E25" s="117">
        <f>IF(E21+E22=0,SUM(E17:E20),IF(SUM(E17:E20,E22)=0,E21,IF(SUM(E17:E21)=0,IF(OR('art. 14 LR 3_2021'!E27&gt;'art. 14 LR 3_2021'!E79*0.3,'art. 14 LR 3_2021'!E47&gt;'art. 14 LR 3_2021'!E79*0.3,'art. 14 LR 3_2021'!E67&gt;'art. 14 LR 3_2021'!E79*0.2),0,E22),0)))</f>
        <v>0</v>
      </c>
      <c r="F25" s="117">
        <f>IF(E25=0,0,IF(E21+E22=0,SUM(F17:F20),IF(SUM(E17:E20,E22)=0,F21,IF(SUM(E17:E21)=0,F22,0))))</f>
        <v>0</v>
      </c>
      <c r="I25" s="57"/>
      <c r="J25" s="57"/>
      <c r="K25" s="57"/>
      <c r="L25" s="57"/>
    </row>
    <row r="26" spans="1:6" ht="19.5" customHeight="1">
      <c r="A26" s="1"/>
      <c r="B26" s="55"/>
      <c r="C26" s="148">
        <f>IF(AND(E25&gt;0,E25&lt;5000),"ATTENZIONE: il limite minimo di spesa ammissibile è di 5.000 euro",IF(F25&gt;E25/2,"ATTENZIONE: spese retroattive superiori al 50% del totale della spesa",""))</f>
      </c>
      <c r="D26" s="148"/>
      <c r="E26" s="148"/>
      <c r="F26" s="148"/>
    </row>
    <row r="27" spans="3:7" s="58" customFormat="1" ht="9" customHeight="1">
      <c r="C27" s="59"/>
      <c r="D27" s="59"/>
      <c r="E27" s="103"/>
      <c r="F27" s="112"/>
      <c r="G27" s="60"/>
    </row>
    <row r="28" spans="5:8" s="58" customFormat="1" ht="9" customHeight="1">
      <c r="E28" s="104"/>
      <c r="F28" s="113"/>
      <c r="G28" s="60"/>
      <c r="H28" s="61"/>
    </row>
    <row r="29" spans="3:8" s="58" customFormat="1" ht="6" customHeight="1">
      <c r="C29" s="59"/>
      <c r="D29" s="59"/>
      <c r="E29" s="103"/>
      <c r="F29" s="112"/>
      <c r="G29" s="60"/>
      <c r="H29" s="61"/>
    </row>
    <row r="30" spans="2:7" s="58" customFormat="1" ht="6.75" customHeight="1" thickBot="1">
      <c r="B30" s="62"/>
      <c r="C30" s="62"/>
      <c r="D30" s="62"/>
      <c r="E30" s="105"/>
      <c r="F30" s="105"/>
      <c r="G30" s="60"/>
    </row>
    <row r="31" spans="2:7" s="58" customFormat="1" ht="15" customHeight="1" thickBot="1">
      <c r="B31" s="147" t="s">
        <v>15</v>
      </c>
      <c r="C31" s="147"/>
      <c r="D31" s="147"/>
      <c r="E31" s="147"/>
      <c r="F31" s="147"/>
      <c r="G31" s="60"/>
    </row>
    <row r="32" spans="2:7" s="58" customFormat="1" ht="44.25" customHeight="1" thickBot="1">
      <c r="B32" s="63" t="s">
        <v>5</v>
      </c>
      <c r="C32" s="121" t="s">
        <v>96</v>
      </c>
      <c r="D32" s="121" t="s">
        <v>97</v>
      </c>
      <c r="E32" s="106" t="s">
        <v>90</v>
      </c>
      <c r="F32" s="106" t="s">
        <v>18</v>
      </c>
      <c r="G32" s="60"/>
    </row>
    <row r="33" spans="2:7" s="58" customFormat="1" ht="14.25" customHeight="1" thickBot="1">
      <c r="B33" s="64">
        <f>IF(AND(C33="SI",SUM(E17:E20)&gt;0),0.65,0.5)</f>
        <v>0.5</v>
      </c>
      <c r="C33" s="72"/>
      <c r="D33" s="65">
        <f>IF(F25&gt;E25/2,"",IF(E25&lt;5000,"",IF(E25&gt;75000,B33*75000,B33*E25)))</f>
      </c>
      <c r="E33" s="107"/>
      <c r="F33" s="114">
        <f>_xlfn.IFERROR(IF(D33+E33&gt;200000,200000-E33,D33),0)</f>
        <v>0</v>
      </c>
      <c r="G33" s="60"/>
    </row>
    <row r="34" spans="2:7" s="58" customFormat="1" ht="12" customHeight="1" thickBot="1">
      <c r="B34" s="62"/>
      <c r="C34" s="62"/>
      <c r="D34" s="62"/>
      <c r="E34" s="105"/>
      <c r="F34" s="105"/>
      <c r="G34" s="60"/>
    </row>
    <row r="35" spans="5:7" s="58" customFormat="1" ht="17.25" customHeight="1" thickBot="1">
      <c r="E35" s="122" t="s">
        <v>93</v>
      </c>
      <c r="F35" s="107"/>
      <c r="G35" s="60"/>
    </row>
    <row r="36" spans="5:7" s="58" customFormat="1" ht="12" customHeight="1">
      <c r="E36" s="103"/>
      <c r="F36" s="112"/>
      <c r="G36" s="60"/>
    </row>
    <row r="37" spans="2:6" ht="10.5">
      <c r="B37" s="66"/>
      <c r="E37" s="83"/>
      <c r="F37" s="115"/>
    </row>
    <row r="38" spans="3:7" s="67" customFormat="1" ht="24.75" customHeight="1">
      <c r="C38" s="146" t="s">
        <v>13</v>
      </c>
      <c r="D38" s="146"/>
      <c r="E38" s="146"/>
      <c r="F38" s="146"/>
      <c r="G38" s="69"/>
    </row>
    <row r="39" spans="3:7" s="67" customFormat="1" ht="10.5">
      <c r="C39" s="68"/>
      <c r="D39" s="68"/>
      <c r="E39" s="108"/>
      <c r="F39" s="115" t="s">
        <v>12</v>
      </c>
      <c r="G39" s="69"/>
    </row>
    <row r="42" spans="5:6" ht="10.5">
      <c r="E42" s="83"/>
      <c r="F42" s="115"/>
    </row>
    <row r="43" spans="1:2" ht="10.5">
      <c r="A43" s="70"/>
      <c r="B43" s="70"/>
    </row>
    <row r="44" spans="1:2" ht="10.5">
      <c r="A44" s="70"/>
      <c r="B44" s="70"/>
    </row>
    <row r="45" spans="1:6" ht="10.5" hidden="1">
      <c r="A45" s="70"/>
      <c r="B45" s="70"/>
      <c r="C45" s="71" t="s">
        <v>3</v>
      </c>
      <c r="D45" s="71"/>
      <c r="E45" s="109"/>
      <c r="F45" s="116"/>
    </row>
    <row r="46" spans="1:5" ht="10.5" hidden="1">
      <c r="A46" s="70"/>
      <c r="B46" s="70"/>
      <c r="C46" s="71"/>
      <c r="D46" s="71"/>
      <c r="E46" s="109"/>
    </row>
    <row r="47" spans="1:7" ht="10.5" hidden="1">
      <c r="A47" s="70"/>
      <c r="B47" s="70"/>
      <c r="G47" s="26"/>
    </row>
    <row r="48" spans="1:7" ht="10.5" hidden="1">
      <c r="A48" s="70"/>
      <c r="B48" s="70" t="s">
        <v>22</v>
      </c>
      <c r="G48" s="26"/>
    </row>
    <row r="49" spans="1:7" ht="10.5" hidden="1">
      <c r="A49" s="70"/>
      <c r="B49" s="70" t="s">
        <v>23</v>
      </c>
      <c r="G49" s="26"/>
    </row>
    <row r="50" spans="1:7" ht="12" customHeight="1">
      <c r="A50" s="70"/>
      <c r="B50" s="70"/>
      <c r="G50" s="26"/>
    </row>
    <row r="53" spans="1:7" ht="10.5">
      <c r="A53" s="70"/>
      <c r="B53" s="70"/>
      <c r="G53" s="26"/>
    </row>
  </sheetData>
  <sheetProtection password="CBED" sheet="1" objects="1" scenarios="1"/>
  <mergeCells count="19">
    <mergeCell ref="C22:D22"/>
    <mergeCell ref="B17:B20"/>
    <mergeCell ref="C16:D16"/>
    <mergeCell ref="C38:F38"/>
    <mergeCell ref="B31:F31"/>
    <mergeCell ref="C26:F26"/>
    <mergeCell ref="C24:F24"/>
    <mergeCell ref="C17:D17"/>
    <mergeCell ref="C18:D18"/>
    <mergeCell ref="C23:F23"/>
    <mergeCell ref="C19:D19"/>
    <mergeCell ref="C20:D20"/>
    <mergeCell ref="C21:D21"/>
    <mergeCell ref="A1:F1"/>
    <mergeCell ref="B12:F12"/>
    <mergeCell ref="B11:F11"/>
    <mergeCell ref="B7:F7"/>
    <mergeCell ref="B6:F6"/>
    <mergeCell ref="B2:F2"/>
  </mergeCells>
  <conditionalFormatting sqref="E25">
    <cfRule type="expression" priority="1" dxfId="13" stopIfTrue="1">
      <formula>IF(AND(E25&gt;0,E25&lt;5000),TRUE,FALSE)</formula>
    </cfRule>
  </conditionalFormatting>
  <dataValidations count="1">
    <dataValidation type="list" allowBlank="1" showInputMessage="1" showErrorMessage="1" sqref="C33">
      <formula1>$B$47:$B$49</formula1>
    </dataValidation>
  </dataValidations>
  <printOptions/>
  <pageMargins left="0.3937007874015748" right="0" top="1.4566929133858268" bottom="0.1968503937007874" header="0.31496062992125984" footer="0.11811023622047245"/>
  <pageSetup horizontalDpi="300" verticalDpi="300" orientation="portrait" paperSize="9" r:id="rId1"/>
  <headerFooter alignWithMargins="0">
    <oddHeader>&amp;R&amp;"Verdana,Normale"&amp;12ALLEGATO 2
Domanda di contributo
Dettaglio spese relative al progetto&amp;10
quadro riepilogativo</oddHeader>
    <oddFooter>&amp;R&amp;"Verdana,Normale"&amp;7&amp;P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5">
    <tabColor rgb="FF99CC00"/>
    <pageSetUpPr fitToPage="1"/>
  </sheetPr>
  <dimension ref="A1:J45"/>
  <sheetViews>
    <sheetView zoomScale="90" zoomScaleNormal="90" zoomScalePageLayoutView="0" workbookViewId="0" topLeftCell="A1">
      <selection activeCell="B3" sqref="B3"/>
    </sheetView>
  </sheetViews>
  <sheetFormatPr defaultColWidth="9.140625" defaultRowHeight="12.75"/>
  <cols>
    <col min="1" max="1" width="2.7109375" style="24" bestFit="1" customWidth="1"/>
    <col min="2" max="2" width="34.00390625" style="20" customWidth="1"/>
    <col min="3" max="3" width="39.8515625" style="20" customWidth="1"/>
    <col min="4" max="4" width="12.00390625" style="76" customWidth="1"/>
    <col min="5" max="5" width="15.00390625" style="83" customWidth="1"/>
    <col min="6" max="6" width="17.7109375" style="83" customWidth="1"/>
    <col min="7" max="8" width="9.140625" style="20" customWidth="1"/>
    <col min="9" max="16384" width="9.140625" style="20" customWidth="1"/>
  </cols>
  <sheetData>
    <row r="1" spans="1:6" ht="17.25" customHeight="1">
      <c r="A1" s="38"/>
      <c r="B1" s="19" t="s">
        <v>60</v>
      </c>
      <c r="C1" s="19"/>
      <c r="D1" s="81"/>
      <c r="F1" s="82" t="s">
        <v>0</v>
      </c>
    </row>
    <row r="2" spans="1:6" ht="17.25" customHeight="1">
      <c r="A2" s="22"/>
      <c r="B2" s="23"/>
      <c r="C2" s="23"/>
      <c r="E2" s="90"/>
      <c r="F2" s="90"/>
    </row>
    <row r="3" spans="2:6" ht="16.5" customHeight="1">
      <c r="B3" s="7" t="s">
        <v>37</v>
      </c>
      <c r="C3" s="7"/>
      <c r="D3" s="77"/>
      <c r="E3" s="84"/>
      <c r="F3" s="84"/>
    </row>
    <row r="4" spans="2:6" ht="22.5" customHeight="1">
      <c r="B4" s="7"/>
      <c r="C4" s="7"/>
      <c r="D4" s="77"/>
      <c r="F4" s="84"/>
    </row>
    <row r="5" spans="1:6" s="26" customFormat="1" ht="9" customHeight="1" thickBot="1">
      <c r="A5" s="25"/>
      <c r="D5" s="78"/>
      <c r="E5" s="85"/>
      <c r="F5" s="85"/>
    </row>
    <row r="6" spans="1:6" s="30" customFormat="1" ht="42.75" thickBot="1">
      <c r="A6" s="28"/>
      <c r="B6" s="29" t="s">
        <v>25</v>
      </c>
      <c r="C6" s="29" t="s">
        <v>24</v>
      </c>
      <c r="D6" s="79" t="s">
        <v>26</v>
      </c>
      <c r="E6" s="79" t="s">
        <v>91</v>
      </c>
      <c r="F6" s="131" t="s">
        <v>92</v>
      </c>
    </row>
    <row r="7" spans="1:6" s="26" customFormat="1" ht="18.75" customHeight="1" thickBot="1">
      <c r="A7" s="25"/>
      <c r="B7" s="31"/>
      <c r="C7" s="31"/>
      <c r="D7" s="78"/>
      <c r="E7" s="91"/>
      <c r="F7" s="86" t="s">
        <v>27</v>
      </c>
    </row>
    <row r="8" spans="1:6" s="26" customFormat="1" ht="26.25" customHeight="1" thickBot="1">
      <c r="A8" s="32" t="s">
        <v>8</v>
      </c>
      <c r="B8" s="153" t="s">
        <v>20</v>
      </c>
      <c r="C8" s="154"/>
      <c r="D8" s="154"/>
      <c r="E8" s="92"/>
      <c r="F8" s="94"/>
    </row>
    <row r="9" spans="1:7" s="26" customFormat="1" ht="18.75" customHeight="1" thickBot="1">
      <c r="A9" s="33">
        <v>1</v>
      </c>
      <c r="B9" s="2"/>
      <c r="C9" s="2"/>
      <c r="D9" s="74"/>
      <c r="E9" s="93"/>
      <c r="F9" s="96"/>
      <c r="G9" s="27">
        <f>IF(F9&gt;E9,"ATTENZIONE: il valore della colonna F non può essere superiore al valore della colonna E","")</f>
      </c>
    </row>
    <row r="10" spans="1:7" s="26" customFormat="1" ht="18.75" customHeight="1" thickBot="1">
      <c r="A10" s="33">
        <v>2</v>
      </c>
      <c r="B10" s="2"/>
      <c r="C10" s="2"/>
      <c r="D10" s="74"/>
      <c r="E10" s="93"/>
      <c r="F10" s="96"/>
      <c r="G10" s="27">
        <f>IF(F10&gt;E10,"ATTENZIONE: il valore della colonna F non può essere superiore al valore della colonna E","")</f>
      </c>
    </row>
    <row r="11" spans="1:10" s="26" customFormat="1" ht="18.75" customHeight="1" thickBot="1">
      <c r="A11" s="33">
        <v>3</v>
      </c>
      <c r="B11" s="2"/>
      <c r="C11" s="2"/>
      <c r="D11" s="74"/>
      <c r="E11" s="93"/>
      <c r="F11" s="96"/>
      <c r="G11" s="27">
        <f>IF(F11&gt;E11,"ATTENZIONE: il valore della colonna F non può essere superiore al valore della colonna E","")</f>
      </c>
      <c r="J11" s="39"/>
    </row>
    <row r="12" spans="1:7" s="26" customFormat="1" ht="18.75" customHeight="1" thickBot="1">
      <c r="A12" s="33">
        <v>4</v>
      </c>
      <c r="B12" s="2"/>
      <c r="C12" s="2"/>
      <c r="D12" s="74"/>
      <c r="E12" s="93"/>
      <c r="F12" s="96"/>
      <c r="G12" s="27">
        <f>IF(F12&gt;E12,"ATTENZIONE: il valore della colonna F non può essere superiore al valore della colonna E","")</f>
      </c>
    </row>
    <row r="13" spans="1:7" s="26" customFormat="1" ht="18.75" customHeight="1" thickBot="1">
      <c r="A13" s="33">
        <v>5</v>
      </c>
      <c r="B13" s="2"/>
      <c r="C13" s="2"/>
      <c r="D13" s="74"/>
      <c r="E13" s="93"/>
      <c r="F13" s="96"/>
      <c r="G13" s="27">
        <f>IF(F13&gt;E13,"ATTENZIONE: il valore della colonna F non può essere superiore al valore della colonna E","")</f>
      </c>
    </row>
    <row r="14" spans="1:6" s="35" customFormat="1" ht="18.75" customHeight="1" thickBot="1">
      <c r="A14" s="40" t="s">
        <v>1</v>
      </c>
      <c r="B14" s="151"/>
      <c r="C14" s="151"/>
      <c r="D14" s="152"/>
      <c r="E14" s="89">
        <f>SUM(E9:E13)</f>
        <v>0</v>
      </c>
      <c r="F14" s="89">
        <f>SUM(F9:F13)</f>
        <v>0</v>
      </c>
    </row>
    <row r="15" spans="1:6" s="26" customFormat="1" ht="33.75" customHeight="1" thickBot="1">
      <c r="A15" s="32" t="s">
        <v>9</v>
      </c>
      <c r="B15" s="153" t="s">
        <v>21</v>
      </c>
      <c r="C15" s="154"/>
      <c r="D15" s="154"/>
      <c r="E15" s="92"/>
      <c r="F15" s="97"/>
    </row>
    <row r="16" spans="1:7" s="26" customFormat="1" ht="18.75" customHeight="1" thickBot="1">
      <c r="A16" s="33">
        <v>1</v>
      </c>
      <c r="B16" s="2"/>
      <c r="C16" s="2"/>
      <c r="D16" s="74"/>
      <c r="E16" s="93"/>
      <c r="F16" s="96"/>
      <c r="G16" s="27">
        <f>IF(F16&gt;E16,"ATTENZIONE: il valore della colonna F non può essere superiore al valore della colonna E","")</f>
      </c>
    </row>
    <row r="17" spans="1:7" s="26" customFormat="1" ht="18.75" customHeight="1" thickBot="1">
      <c r="A17" s="33">
        <v>2</v>
      </c>
      <c r="B17" s="2"/>
      <c r="C17" s="2"/>
      <c r="D17" s="74"/>
      <c r="E17" s="93"/>
      <c r="F17" s="96"/>
      <c r="G17" s="27">
        <f>IF(F17&gt;E17,"ATTENZIONE: il valore della colonna F non può essere superiore al valore della colonna E","")</f>
      </c>
    </row>
    <row r="18" spans="1:7" s="26" customFormat="1" ht="18.75" customHeight="1" thickBot="1">
      <c r="A18" s="33">
        <v>3</v>
      </c>
      <c r="B18" s="2"/>
      <c r="C18" s="2"/>
      <c r="D18" s="74"/>
      <c r="E18" s="93"/>
      <c r="F18" s="96"/>
      <c r="G18" s="27">
        <f>IF(F18&gt;E18,"ATTENZIONE: il valore della colonna F non può essere superiore al valore della colonna E","")</f>
      </c>
    </row>
    <row r="19" spans="1:7" s="26" customFormat="1" ht="18.75" customHeight="1" thickBot="1">
      <c r="A19" s="33">
        <v>4</v>
      </c>
      <c r="B19" s="2"/>
      <c r="C19" s="2"/>
      <c r="D19" s="74"/>
      <c r="E19" s="93"/>
      <c r="F19" s="96"/>
      <c r="G19" s="27">
        <f>IF(F19&gt;E19,"ATTENZIONE: il valore della colonna F non può essere superiore al valore della colonna E","")</f>
      </c>
    </row>
    <row r="20" spans="1:7" s="26" customFormat="1" ht="18.75" customHeight="1" thickBot="1">
      <c r="A20" s="33">
        <v>5</v>
      </c>
      <c r="B20" s="2"/>
      <c r="C20" s="2"/>
      <c r="D20" s="74"/>
      <c r="E20" s="93"/>
      <c r="F20" s="96"/>
      <c r="G20" s="27">
        <f>IF(F20&gt;E20,"ATTENZIONE: il valore della colonna F non può essere superiore al valore della colonna E","")</f>
      </c>
    </row>
    <row r="21" spans="1:6" s="35" customFormat="1" ht="18.75" customHeight="1" thickBot="1">
      <c r="A21" s="40" t="s">
        <v>1</v>
      </c>
      <c r="B21" s="151"/>
      <c r="C21" s="151"/>
      <c r="D21" s="152"/>
      <c r="E21" s="89">
        <f>(SUM(E16:E20))</f>
        <v>0</v>
      </c>
      <c r="F21" s="89">
        <f>SUM(F16:F20)</f>
        <v>0</v>
      </c>
    </row>
    <row r="22" spans="1:6" s="26" customFormat="1" ht="18" customHeight="1" thickBot="1">
      <c r="A22" s="32" t="s">
        <v>10</v>
      </c>
      <c r="B22" s="153" t="s">
        <v>28</v>
      </c>
      <c r="C22" s="154"/>
      <c r="D22" s="154"/>
      <c r="E22" s="92"/>
      <c r="F22" s="97"/>
    </row>
    <row r="23" spans="1:7" s="26" customFormat="1" ht="18.75" customHeight="1" thickBot="1">
      <c r="A23" s="33">
        <v>1</v>
      </c>
      <c r="B23" s="2"/>
      <c r="C23" s="2"/>
      <c r="D23" s="74"/>
      <c r="E23" s="93"/>
      <c r="F23" s="96"/>
      <c r="G23" s="27">
        <f>IF(F23&gt;E23,"ATTENZIONE: il valore della colonna F non può essere superiore al valore della colonna E","")</f>
      </c>
    </row>
    <row r="24" spans="1:7" s="26" customFormat="1" ht="18.75" customHeight="1" thickBot="1">
      <c r="A24" s="33">
        <v>2</v>
      </c>
      <c r="B24" s="2"/>
      <c r="C24" s="2"/>
      <c r="D24" s="74"/>
      <c r="E24" s="93"/>
      <c r="F24" s="96"/>
      <c r="G24" s="27">
        <f>IF(F24&gt;E24,"ATTENZIONE: il valore della colonna F non può essere superiore al valore della colonna E","")</f>
      </c>
    </row>
    <row r="25" spans="1:7" s="26" customFormat="1" ht="18.75" customHeight="1" thickBot="1">
      <c r="A25" s="33">
        <v>3</v>
      </c>
      <c r="B25" s="2"/>
      <c r="C25" s="2"/>
      <c r="D25" s="74"/>
      <c r="E25" s="93"/>
      <c r="F25" s="96"/>
      <c r="G25" s="27">
        <f>IF(F25&gt;E25,"ATTENZIONE: il valore della colonna F non può essere superiore al valore della colonna E","")</f>
      </c>
    </row>
    <row r="26" spans="1:7" s="26" customFormat="1" ht="18.75" customHeight="1" thickBot="1">
      <c r="A26" s="33">
        <v>4</v>
      </c>
      <c r="B26" s="2"/>
      <c r="C26" s="2"/>
      <c r="D26" s="74"/>
      <c r="E26" s="93"/>
      <c r="F26" s="96"/>
      <c r="G26" s="27">
        <f>IF(F26&gt;E26,"ATTENZIONE: il valore della colonna F non può essere superiore al valore della colonna E","")</f>
      </c>
    </row>
    <row r="27" spans="1:7" s="26" customFormat="1" ht="18.75" customHeight="1" thickBot="1">
      <c r="A27" s="33">
        <v>5</v>
      </c>
      <c r="B27" s="2"/>
      <c r="C27" s="2"/>
      <c r="D27" s="74"/>
      <c r="E27" s="93"/>
      <c r="F27" s="96"/>
      <c r="G27" s="27">
        <f>IF(F27&gt;E27,"ATTENZIONE: il valore della colonna F non può essere superiore al valore della colonna E","")</f>
      </c>
    </row>
    <row r="28" spans="1:6" s="37" customFormat="1" ht="18.75" customHeight="1" thickBot="1">
      <c r="A28" s="41" t="s">
        <v>1</v>
      </c>
      <c r="B28" s="151"/>
      <c r="C28" s="151"/>
      <c r="D28" s="152"/>
      <c r="E28" s="89">
        <f>SUM(E23:E27)</f>
        <v>0</v>
      </c>
      <c r="F28" s="89">
        <f>SUM(F23:F27)</f>
        <v>0</v>
      </c>
    </row>
    <row r="29" spans="1:6" ht="18" customHeight="1" thickBot="1">
      <c r="A29" s="32" t="s">
        <v>11</v>
      </c>
      <c r="B29" s="153" t="s">
        <v>29</v>
      </c>
      <c r="C29" s="154"/>
      <c r="D29" s="154"/>
      <c r="E29" s="92"/>
      <c r="F29" s="97"/>
    </row>
    <row r="30" spans="1:7" ht="18.75" customHeight="1" thickBot="1">
      <c r="A30" s="33">
        <v>1</v>
      </c>
      <c r="B30" s="2"/>
      <c r="C30" s="2"/>
      <c r="D30" s="74"/>
      <c r="E30" s="93"/>
      <c r="F30" s="96"/>
      <c r="G30" s="27">
        <f>IF(F30&gt;E30,"ATTENZIONE: il valore della colonna F non può essere superiore al valore della colonna E","")</f>
      </c>
    </row>
    <row r="31" spans="1:7" ht="18.75" customHeight="1" thickBot="1">
      <c r="A31" s="33">
        <v>2</v>
      </c>
      <c r="B31" s="2"/>
      <c r="C31" s="2"/>
      <c r="D31" s="74"/>
      <c r="E31" s="93"/>
      <c r="F31" s="96"/>
      <c r="G31" s="27">
        <f>IF(F31&gt;E31,"ATTENZIONE: il valore della colonna F non può essere superiore al valore della colonna E","")</f>
      </c>
    </row>
    <row r="32" spans="1:7" ht="18.75" customHeight="1" thickBot="1">
      <c r="A32" s="33">
        <v>3</v>
      </c>
      <c r="B32" s="2"/>
      <c r="C32" s="2"/>
      <c r="D32" s="74"/>
      <c r="E32" s="93"/>
      <c r="F32" s="96"/>
      <c r="G32" s="27">
        <f>IF(F32&gt;E32,"ATTENZIONE: il valore della colonna F non può essere superiore al valore della colonna E","")</f>
      </c>
    </row>
    <row r="33" spans="1:7" ht="18.75" customHeight="1" thickBot="1">
      <c r="A33" s="33">
        <v>4</v>
      </c>
      <c r="B33" s="2"/>
      <c r="C33" s="2"/>
      <c r="D33" s="74"/>
      <c r="E33" s="93"/>
      <c r="F33" s="96"/>
      <c r="G33" s="27">
        <f>IF(F33&gt;E33,"ATTENZIONE: il valore della colonna F non può essere superiore al valore della colonna E","")</f>
      </c>
    </row>
    <row r="34" spans="1:7" ht="18.75" customHeight="1" thickBot="1">
      <c r="A34" s="33">
        <v>5</v>
      </c>
      <c r="B34" s="2"/>
      <c r="C34" s="2"/>
      <c r="D34" s="74"/>
      <c r="E34" s="93"/>
      <c r="F34" s="96"/>
      <c r="G34" s="27">
        <f>IF(F34&gt;E34,"ATTENZIONE: il valore della colonna F non può essere superiore al valore della colonna E","")</f>
      </c>
    </row>
    <row r="35" spans="1:6" s="37" customFormat="1" ht="18.75" customHeight="1" thickBot="1">
      <c r="A35" s="41" t="s">
        <v>1</v>
      </c>
      <c r="B35" s="151"/>
      <c r="C35" s="151"/>
      <c r="D35" s="152"/>
      <c r="E35" s="89">
        <f>SUM(E30:E34)</f>
        <v>0</v>
      </c>
      <c r="F35" s="89">
        <f>SUM(F30:F34)</f>
        <v>0</v>
      </c>
    </row>
    <row r="36" ht="9.75" thickBot="1">
      <c r="F36" s="98"/>
    </row>
    <row r="37" spans="3:6" ht="18.75" customHeight="1" thickBot="1">
      <c r="C37" s="73">
        <f>IF(E37+F37=0,"",IF(F37&gt;(E37/2),"ATTENZIONE: spese retroattive superiori al 50% del totale della spesa",IF(E37&lt;5000,"ATTENZIONE: il limite minimo di spesa ammissibile è di 5.000 euro","")))</f>
      </c>
      <c r="D37" s="80" t="s">
        <v>86</v>
      </c>
      <c r="E37" s="89">
        <f>SUM(E14,E21,E28,E35)</f>
        <v>0</v>
      </c>
      <c r="F37" s="89">
        <f>SUM(F14,F21,F28,F35)</f>
        <v>0</v>
      </c>
    </row>
    <row r="43" spans="3:6" ht="10.5">
      <c r="C43" s="26"/>
      <c r="D43" s="78"/>
      <c r="F43" s="85"/>
    </row>
    <row r="44" spans="3:6" ht="10.5">
      <c r="C44" s="26"/>
      <c r="D44" s="78"/>
      <c r="F44" s="85"/>
    </row>
    <row r="45" spans="3:6" ht="10.5">
      <c r="C45" s="26"/>
      <c r="D45" s="78"/>
      <c r="F45" s="85"/>
    </row>
  </sheetData>
  <sheetProtection password="CBED" sheet="1" objects="1" scenarios="1" formatColumns="0" formatRows="0"/>
  <mergeCells count="8">
    <mergeCell ref="B35:D35"/>
    <mergeCell ref="B8:D8"/>
    <mergeCell ref="B15:D15"/>
    <mergeCell ref="B29:D29"/>
    <mergeCell ref="B22:D22"/>
    <mergeCell ref="B14:D14"/>
    <mergeCell ref="B21:D21"/>
    <mergeCell ref="B28:D28"/>
  </mergeCells>
  <printOptions/>
  <pageMargins left="0.2" right="0.15748031496062992" top="0.3937007874015748" bottom="0.3937007874015748" header="0.31496062992125984" footer="0.3937007874015748"/>
  <pageSetup fitToHeight="100" fitToWidth="1" horizontalDpi="600" verticalDpi="600" orientation="portrait" paperSize="9" scale="85" r:id="rId1"/>
  <headerFooter alignWithMargins="0">
    <oddFooter>&amp;R&amp;"Verdana,Normale"&amp;8&amp;P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7">
    <tabColor rgb="FF99CC00"/>
    <pageSetUpPr fitToPage="1"/>
  </sheetPr>
  <dimension ref="A1:J45"/>
  <sheetViews>
    <sheetView zoomScale="90" zoomScaleNormal="90" zoomScalePageLayoutView="0" workbookViewId="0" topLeftCell="A1">
      <selection activeCell="B3" sqref="B3"/>
    </sheetView>
  </sheetViews>
  <sheetFormatPr defaultColWidth="9.140625" defaultRowHeight="12.75"/>
  <cols>
    <col min="1" max="1" width="2.7109375" style="24" bestFit="1" customWidth="1"/>
    <col min="2" max="2" width="34.00390625" style="20" customWidth="1"/>
    <col min="3" max="3" width="39.8515625" style="20" customWidth="1"/>
    <col min="4" max="4" width="12.00390625" style="76" customWidth="1"/>
    <col min="5" max="5" width="15.00390625" style="83" customWidth="1"/>
    <col min="6" max="6" width="17.7109375" style="83" customWidth="1"/>
    <col min="7" max="8" width="9.140625" style="20" customWidth="1"/>
    <col min="9" max="16384" width="9.140625" style="20" customWidth="1"/>
  </cols>
  <sheetData>
    <row r="1" spans="1:6" ht="17.25" customHeight="1">
      <c r="A1" s="38" t="s">
        <v>8</v>
      </c>
      <c r="B1" s="19" t="s">
        <v>61</v>
      </c>
      <c r="C1" s="19"/>
      <c r="D1" s="75"/>
      <c r="F1" s="82" t="s">
        <v>0</v>
      </c>
    </row>
    <row r="2" spans="1:6" ht="17.25" customHeight="1">
      <c r="A2" s="22"/>
      <c r="B2" s="23"/>
      <c r="C2" s="23"/>
      <c r="E2" s="90"/>
      <c r="F2" s="90"/>
    </row>
    <row r="3" spans="2:6" ht="16.5" customHeight="1">
      <c r="B3" s="7" t="s">
        <v>38</v>
      </c>
      <c r="C3" s="7"/>
      <c r="D3" s="77"/>
      <c r="E3" s="84"/>
      <c r="F3" s="84"/>
    </row>
    <row r="4" spans="2:6" ht="22.5" customHeight="1">
      <c r="B4" s="7"/>
      <c r="C4" s="7"/>
      <c r="D4" s="77"/>
      <c r="F4" s="84"/>
    </row>
    <row r="5" spans="1:6" s="26" customFormat="1" ht="9" customHeight="1" thickBot="1">
      <c r="A5" s="25"/>
      <c r="D5" s="78"/>
      <c r="E5" s="85"/>
      <c r="F5" s="85"/>
    </row>
    <row r="6" spans="1:6" s="30" customFormat="1" ht="42.75" thickBot="1">
      <c r="A6" s="28"/>
      <c r="B6" s="29" t="s">
        <v>25</v>
      </c>
      <c r="C6" s="29" t="s">
        <v>24</v>
      </c>
      <c r="D6" s="79" t="s">
        <v>26</v>
      </c>
      <c r="E6" s="79" t="s">
        <v>91</v>
      </c>
      <c r="F6" s="131" t="s">
        <v>92</v>
      </c>
    </row>
    <row r="7" spans="1:6" s="26" customFormat="1" ht="18.75" customHeight="1" thickBot="1">
      <c r="A7" s="25"/>
      <c r="B7" s="31"/>
      <c r="C7" s="31"/>
      <c r="D7" s="78"/>
      <c r="E7" s="91"/>
      <c r="F7" s="86" t="s">
        <v>27</v>
      </c>
    </row>
    <row r="8" spans="1:6" s="26" customFormat="1" ht="47.25" customHeight="1" thickBot="1">
      <c r="A8" s="32" t="s">
        <v>8</v>
      </c>
      <c r="B8" s="155" t="s">
        <v>33</v>
      </c>
      <c r="C8" s="156"/>
      <c r="D8" s="156"/>
      <c r="E8" s="92"/>
      <c r="F8" s="94"/>
    </row>
    <row r="9" spans="1:7" s="26" customFormat="1" ht="18.75" customHeight="1" thickBot="1">
      <c r="A9" s="33">
        <v>1</v>
      </c>
      <c r="B9" s="2"/>
      <c r="C9" s="2"/>
      <c r="D9" s="74"/>
      <c r="E9" s="93"/>
      <c r="F9" s="88"/>
      <c r="G9" s="27">
        <f>IF(F9&gt;E9,"ATTENZIONE: il valore della colonna F non può essere superiore al valore della colonna E","")</f>
      </c>
    </row>
    <row r="10" spans="1:7" s="26" customFormat="1" ht="18.75" customHeight="1" thickBot="1">
      <c r="A10" s="33">
        <v>2</v>
      </c>
      <c r="B10" s="2"/>
      <c r="C10" s="2"/>
      <c r="D10" s="74"/>
      <c r="E10" s="93"/>
      <c r="F10" s="88"/>
      <c r="G10" s="27">
        <f>IF(F10&gt;E10,"ATTENZIONE: il valore della colonna F non può essere superiore al valore della colonna E","")</f>
      </c>
    </row>
    <row r="11" spans="1:10" s="26" customFormat="1" ht="18.75" customHeight="1" thickBot="1">
      <c r="A11" s="33">
        <v>3</v>
      </c>
      <c r="B11" s="2"/>
      <c r="C11" s="2"/>
      <c r="D11" s="74"/>
      <c r="E11" s="93"/>
      <c r="F11" s="88"/>
      <c r="G11" s="27">
        <f>IF(F11&gt;E11,"ATTENZIONE: il valore della colonna F non può essere superiore al valore della colonna E","")</f>
      </c>
      <c r="J11" s="39"/>
    </row>
    <row r="12" spans="1:7" s="26" customFormat="1" ht="18.75" customHeight="1" thickBot="1">
      <c r="A12" s="33">
        <v>4</v>
      </c>
      <c r="B12" s="2"/>
      <c r="C12" s="2"/>
      <c r="D12" s="74"/>
      <c r="E12" s="93"/>
      <c r="F12" s="88"/>
      <c r="G12" s="27">
        <f>IF(F12&gt;E12,"ATTENZIONE: il valore della colonna F non può essere superiore al valore della colonna E","")</f>
      </c>
    </row>
    <row r="13" spans="1:7" s="26" customFormat="1" ht="18.75" customHeight="1" thickBot="1">
      <c r="A13" s="33">
        <v>5</v>
      </c>
      <c r="B13" s="2"/>
      <c r="C13" s="2"/>
      <c r="D13" s="74"/>
      <c r="E13" s="93"/>
      <c r="F13" s="88"/>
      <c r="G13" s="27">
        <f>IF(F13&gt;E13,"ATTENZIONE: il valore della colonna F non può essere superiore al valore della colonna E","")</f>
      </c>
    </row>
    <row r="14" spans="1:6" s="35" customFormat="1" ht="18.75" customHeight="1" thickBot="1">
      <c r="A14" s="40" t="s">
        <v>1</v>
      </c>
      <c r="B14" s="151"/>
      <c r="C14" s="151"/>
      <c r="D14" s="152"/>
      <c r="E14" s="89">
        <f>SUM(E9:E13)</f>
        <v>0</v>
      </c>
      <c r="F14" s="89">
        <f>SUM(F9:F13)</f>
        <v>0</v>
      </c>
    </row>
    <row r="15" spans="1:6" s="26" customFormat="1" ht="33.75" customHeight="1" thickBot="1">
      <c r="A15" s="32" t="s">
        <v>9</v>
      </c>
      <c r="B15" s="155" t="s">
        <v>34</v>
      </c>
      <c r="C15" s="156"/>
      <c r="D15" s="156"/>
      <c r="E15" s="92"/>
      <c r="F15" s="95"/>
    </row>
    <row r="16" spans="1:7" s="26" customFormat="1" ht="18.75" customHeight="1" thickBot="1">
      <c r="A16" s="33">
        <v>1</v>
      </c>
      <c r="B16" s="2"/>
      <c r="C16" s="2"/>
      <c r="D16" s="74"/>
      <c r="E16" s="88"/>
      <c r="F16" s="88"/>
      <c r="G16" s="27">
        <f>IF(F16&gt;E16,"ATTENZIONE: il valore della colonna F non può essere superiore al valore della colonna E","")</f>
      </c>
    </row>
    <row r="17" spans="1:7" s="26" customFormat="1" ht="18.75" customHeight="1" thickBot="1">
      <c r="A17" s="33">
        <v>2</v>
      </c>
      <c r="B17" s="2"/>
      <c r="C17" s="2"/>
      <c r="D17" s="74"/>
      <c r="E17" s="88"/>
      <c r="F17" s="88"/>
      <c r="G17" s="27">
        <f>IF(F17&gt;E17,"ATTENZIONE: il valore della colonna F non può essere superiore al valore della colonna E","")</f>
      </c>
    </row>
    <row r="18" spans="1:7" s="26" customFormat="1" ht="18.75" customHeight="1" thickBot="1">
      <c r="A18" s="33">
        <v>3</v>
      </c>
      <c r="B18" s="2"/>
      <c r="C18" s="2"/>
      <c r="D18" s="74"/>
      <c r="E18" s="88"/>
      <c r="F18" s="88"/>
      <c r="G18" s="27">
        <f>IF(F18&gt;E18,"ATTENZIONE: il valore della colonna F non può essere superiore al valore della colonna E","")</f>
      </c>
    </row>
    <row r="19" spans="1:7" s="26" customFormat="1" ht="18.75" customHeight="1" thickBot="1">
      <c r="A19" s="33">
        <v>4</v>
      </c>
      <c r="B19" s="2"/>
      <c r="C19" s="2"/>
      <c r="D19" s="74"/>
      <c r="E19" s="88"/>
      <c r="F19" s="88"/>
      <c r="G19" s="27">
        <f>IF(F19&gt;E19,"ATTENZIONE: il valore della colonna F non può essere superiore al valore della colonna E","")</f>
      </c>
    </row>
    <row r="20" spans="1:7" s="26" customFormat="1" ht="18.75" customHeight="1" thickBot="1">
      <c r="A20" s="33">
        <v>5</v>
      </c>
      <c r="B20" s="2"/>
      <c r="C20" s="2"/>
      <c r="D20" s="74"/>
      <c r="E20" s="88"/>
      <c r="F20" s="88"/>
      <c r="G20" s="27">
        <f>IF(F20&gt;E20,"ATTENZIONE: il valore della colonna F non può essere superiore al valore della colonna E","")</f>
      </c>
    </row>
    <row r="21" spans="1:6" s="35" customFormat="1" ht="18.75" customHeight="1" thickBot="1">
      <c r="A21" s="40" t="s">
        <v>1</v>
      </c>
      <c r="B21" s="151"/>
      <c r="C21" s="151"/>
      <c r="D21" s="152"/>
      <c r="E21" s="89">
        <f>(SUM(E16:E20))</f>
        <v>0</v>
      </c>
      <c r="F21" s="89">
        <f>SUM(F16:F20)</f>
        <v>0</v>
      </c>
    </row>
    <row r="22" spans="1:6" s="26" customFormat="1" ht="22.5" customHeight="1" thickBot="1">
      <c r="A22" s="32" t="s">
        <v>10</v>
      </c>
      <c r="B22" s="155" t="s">
        <v>35</v>
      </c>
      <c r="C22" s="156"/>
      <c r="D22" s="156"/>
      <c r="E22" s="92"/>
      <c r="F22" s="95"/>
    </row>
    <row r="23" spans="1:7" s="26" customFormat="1" ht="18.75" customHeight="1" thickBot="1">
      <c r="A23" s="33">
        <v>1</v>
      </c>
      <c r="B23" s="2"/>
      <c r="C23" s="2"/>
      <c r="D23" s="74"/>
      <c r="E23" s="88"/>
      <c r="F23" s="88"/>
      <c r="G23" s="27">
        <f>IF(F23&gt;E23,"ATTENZIONE: il valore della colonna F non può essere superiore al valore della colonna E","")</f>
      </c>
    </row>
    <row r="24" spans="1:7" s="26" customFormat="1" ht="18.75" customHeight="1" thickBot="1">
      <c r="A24" s="33">
        <v>2</v>
      </c>
      <c r="B24" s="2"/>
      <c r="C24" s="2"/>
      <c r="D24" s="74"/>
      <c r="E24" s="88"/>
      <c r="F24" s="88"/>
      <c r="G24" s="27">
        <f>IF(F24&gt;E24,"ATTENZIONE: il valore della colonna F non può essere superiore al valore della colonna E","")</f>
      </c>
    </row>
    <row r="25" spans="1:7" s="26" customFormat="1" ht="18.75" customHeight="1" thickBot="1">
      <c r="A25" s="33">
        <v>3</v>
      </c>
      <c r="B25" s="2"/>
      <c r="C25" s="2"/>
      <c r="D25" s="74"/>
      <c r="E25" s="88"/>
      <c r="F25" s="88"/>
      <c r="G25" s="27">
        <f>IF(F25&gt;E25,"ATTENZIONE: il valore della colonna F non può essere superiore al valore della colonna E","")</f>
      </c>
    </row>
    <row r="26" spans="1:7" s="26" customFormat="1" ht="18.75" customHeight="1" thickBot="1">
      <c r="A26" s="33">
        <v>4</v>
      </c>
      <c r="B26" s="2"/>
      <c r="C26" s="2"/>
      <c r="D26" s="74"/>
      <c r="E26" s="88"/>
      <c r="F26" s="88"/>
      <c r="G26" s="27">
        <f>IF(F26&gt;E26,"ATTENZIONE: il valore della colonna F non può essere superiore al valore della colonna E","")</f>
      </c>
    </row>
    <row r="27" spans="1:7" s="26" customFormat="1" ht="18.75" customHeight="1" thickBot="1">
      <c r="A27" s="33">
        <v>5</v>
      </c>
      <c r="B27" s="2"/>
      <c r="C27" s="2"/>
      <c r="D27" s="74"/>
      <c r="E27" s="88"/>
      <c r="F27" s="88"/>
      <c r="G27" s="27">
        <f>IF(F27&gt;E27,"ATTENZIONE: il valore della colonna F non può essere superiore al valore della colonna E","")</f>
      </c>
    </row>
    <row r="28" spans="1:6" s="37" customFormat="1" ht="18.75" customHeight="1" thickBot="1">
      <c r="A28" s="41" t="s">
        <v>1</v>
      </c>
      <c r="B28" s="151"/>
      <c r="C28" s="151"/>
      <c r="D28" s="152"/>
      <c r="E28" s="89">
        <f>SUM(E23:E27)</f>
        <v>0</v>
      </c>
      <c r="F28" s="89">
        <f>SUM(F23:F27)</f>
        <v>0</v>
      </c>
    </row>
    <row r="29" spans="1:6" ht="48.75" customHeight="1" thickBot="1">
      <c r="A29" s="32" t="s">
        <v>11</v>
      </c>
      <c r="B29" s="153" t="s">
        <v>36</v>
      </c>
      <c r="C29" s="154"/>
      <c r="D29" s="154"/>
      <c r="E29" s="92"/>
      <c r="F29" s="95"/>
    </row>
    <row r="30" spans="1:7" ht="18.75" customHeight="1" thickBot="1">
      <c r="A30" s="33">
        <v>1</v>
      </c>
      <c r="B30" s="2"/>
      <c r="C30" s="2"/>
      <c r="D30" s="74"/>
      <c r="E30" s="88"/>
      <c r="F30" s="88"/>
      <c r="G30" s="27">
        <f>IF(F30&gt;E30,"ATTENZIONE: il valore della colonna F non può essere superiore al valore della colonna E","")</f>
      </c>
    </row>
    <row r="31" spans="1:7" ht="18.75" customHeight="1" thickBot="1">
      <c r="A31" s="33">
        <v>2</v>
      </c>
      <c r="B31" s="2"/>
      <c r="C31" s="2"/>
      <c r="D31" s="74"/>
      <c r="E31" s="88"/>
      <c r="F31" s="88"/>
      <c r="G31" s="27">
        <f>IF(F31&gt;E31,"ATTENZIONE: il valore della colonna F non può essere superiore al valore della colonna E","")</f>
      </c>
    </row>
    <row r="32" spans="1:7" ht="18.75" customHeight="1" thickBot="1">
      <c r="A32" s="33">
        <v>3</v>
      </c>
      <c r="B32" s="2"/>
      <c r="C32" s="2"/>
      <c r="D32" s="74"/>
      <c r="E32" s="88"/>
      <c r="F32" s="88"/>
      <c r="G32" s="27">
        <f>IF(F32&gt;E32,"ATTENZIONE: il valore della colonna F non può essere superiore al valore della colonna E","")</f>
      </c>
    </row>
    <row r="33" spans="1:7" ht="18.75" customHeight="1" thickBot="1">
      <c r="A33" s="33">
        <v>4</v>
      </c>
      <c r="B33" s="2"/>
      <c r="C33" s="2"/>
      <c r="D33" s="74"/>
      <c r="E33" s="88"/>
      <c r="F33" s="88"/>
      <c r="G33" s="27">
        <f>IF(F33&gt;E33,"ATTENZIONE: il valore della colonna F non può essere superiore al valore della colonna E","")</f>
      </c>
    </row>
    <row r="34" spans="1:7" ht="18.75" customHeight="1" thickBot="1">
      <c r="A34" s="33">
        <v>5</v>
      </c>
      <c r="B34" s="2"/>
      <c r="C34" s="2"/>
      <c r="D34" s="74"/>
      <c r="E34" s="88"/>
      <c r="F34" s="88"/>
      <c r="G34" s="27">
        <f>IF(F34&gt;E34,"ATTENZIONE: il valore della colonna F non può essere superiore al valore della colonna E","")</f>
      </c>
    </row>
    <row r="35" spans="1:6" s="37" customFormat="1" ht="18.75" customHeight="1" thickBot="1">
      <c r="A35" s="41" t="s">
        <v>1</v>
      </c>
      <c r="B35" s="151"/>
      <c r="C35" s="151"/>
      <c r="D35" s="152"/>
      <c r="E35" s="89">
        <f>SUM(E30:E34)</f>
        <v>0</v>
      </c>
      <c r="F35" s="89">
        <f>SUM(F30:F34)</f>
        <v>0</v>
      </c>
    </row>
    <row r="36" ht="9.75" thickBot="1"/>
    <row r="37" spans="3:6" ht="18.75" customHeight="1" thickBot="1">
      <c r="C37" s="73">
        <f>IF(E37+F37=0,"",IF(F37&gt;(E37/2),"ATTENZIONE: spese retroattive superiori al 50% del totale della spesa",IF(E37&lt;5000,"ATTENZIONE: il limite minimo di spesa ammissibile è di 5.000 euro","")))</f>
      </c>
      <c r="D37" s="80" t="s">
        <v>86</v>
      </c>
      <c r="E37" s="89">
        <f>SUM(E14,E21,E28,E35)</f>
        <v>0</v>
      </c>
      <c r="F37" s="89">
        <f>SUM(F14,F21,F28,F35)</f>
        <v>0</v>
      </c>
    </row>
    <row r="43" spans="3:6" ht="10.5">
      <c r="C43" s="26"/>
      <c r="D43" s="78"/>
      <c r="F43" s="85"/>
    </row>
    <row r="44" spans="3:6" ht="10.5">
      <c r="C44" s="26"/>
      <c r="D44" s="78"/>
      <c r="F44" s="85"/>
    </row>
    <row r="45" spans="3:6" ht="10.5">
      <c r="C45" s="26"/>
      <c r="D45" s="78"/>
      <c r="F45" s="85"/>
    </row>
  </sheetData>
  <sheetProtection password="CBED" sheet="1" objects="1" scenarios="1" formatColumns="0" formatRows="0"/>
  <mergeCells count="8">
    <mergeCell ref="B35:D35"/>
    <mergeCell ref="B8:D8"/>
    <mergeCell ref="B15:D15"/>
    <mergeCell ref="B29:D29"/>
    <mergeCell ref="B22:D22"/>
    <mergeCell ref="B14:D14"/>
    <mergeCell ref="B21:D21"/>
    <mergeCell ref="B28:D28"/>
  </mergeCells>
  <printOptions/>
  <pageMargins left="0.2" right="0.15748031496062992" top="0.3937007874015748" bottom="0.3937007874015748" header="0.31496062992125984" footer="0.3937007874015748"/>
  <pageSetup fitToHeight="100" fitToWidth="1" horizontalDpi="600" verticalDpi="600" orientation="portrait" paperSize="9" scale="85" r:id="rId1"/>
  <headerFooter alignWithMargins="0">
    <oddFooter>&amp;R&amp;"Verdana,Normale"&amp;8&amp;P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6">
    <tabColor rgb="FF99CC00"/>
  </sheetPr>
  <dimension ref="A1:P82"/>
  <sheetViews>
    <sheetView zoomScale="90" zoomScaleNormal="90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2.7109375" style="24" bestFit="1" customWidth="1"/>
    <col min="2" max="2" width="41.140625" style="20" customWidth="1"/>
    <col min="3" max="3" width="39.8515625" style="20" customWidth="1"/>
    <col min="4" max="4" width="14.8515625" style="76" customWidth="1"/>
    <col min="5" max="5" width="15.00390625" style="83" customWidth="1"/>
    <col min="6" max="6" width="17.7109375" style="83" customWidth="1"/>
    <col min="7" max="7" width="9.140625" style="21" customWidth="1"/>
    <col min="8" max="8" width="9.140625" style="20" customWidth="1"/>
    <col min="9" max="16384" width="9.140625" style="20" customWidth="1"/>
  </cols>
  <sheetData>
    <row r="1" spans="1:6" ht="17.25" customHeight="1">
      <c r="A1" s="18" t="s">
        <v>101</v>
      </c>
      <c r="B1" s="19" t="s">
        <v>62</v>
      </c>
      <c r="C1" s="19"/>
      <c r="D1" s="75"/>
      <c r="F1" s="82" t="s">
        <v>0</v>
      </c>
    </row>
    <row r="2" spans="1:5" ht="17.25" customHeight="1">
      <c r="A2" s="22"/>
      <c r="B2" s="23"/>
      <c r="C2" s="23"/>
      <c r="E2" s="90"/>
    </row>
    <row r="3" spans="2:7" ht="16.5" customHeight="1">
      <c r="B3" s="7" t="s">
        <v>39</v>
      </c>
      <c r="C3" s="7"/>
      <c r="D3" s="77"/>
      <c r="E3" s="84"/>
      <c r="F3" s="84"/>
      <c r="G3" s="20"/>
    </row>
    <row r="4" spans="2:6" ht="22.5" customHeight="1">
      <c r="B4" s="7"/>
      <c r="C4" s="7"/>
      <c r="D4" s="77"/>
      <c r="F4" s="84"/>
    </row>
    <row r="5" spans="1:7" s="26" customFormat="1" ht="9" customHeight="1" thickBot="1">
      <c r="A5" s="25"/>
      <c r="D5" s="78"/>
      <c r="E5" s="85"/>
      <c r="F5" s="85"/>
      <c r="G5" s="27"/>
    </row>
    <row r="6" spans="1:7" s="30" customFormat="1" ht="47.25" customHeight="1" thickBot="1">
      <c r="A6" s="28"/>
      <c r="B6" s="29" t="s">
        <v>25</v>
      </c>
      <c r="C6" s="29" t="s">
        <v>24</v>
      </c>
      <c r="D6" s="79" t="s">
        <v>26</v>
      </c>
      <c r="E6" s="79" t="s">
        <v>91</v>
      </c>
      <c r="F6" s="131" t="s">
        <v>92</v>
      </c>
      <c r="G6" s="128"/>
    </row>
    <row r="7" spans="1:6" s="26" customFormat="1" ht="17.25" customHeight="1" thickBot="1">
      <c r="A7" s="25"/>
      <c r="B7" s="31"/>
      <c r="C7" s="31"/>
      <c r="D7" s="78"/>
      <c r="E7" s="91"/>
      <c r="F7" s="86" t="s">
        <v>27</v>
      </c>
    </row>
    <row r="8" spans="1:7" s="26" customFormat="1" ht="27" customHeight="1" thickBot="1">
      <c r="A8" s="32" t="s">
        <v>8</v>
      </c>
      <c r="B8" s="155" t="s">
        <v>46</v>
      </c>
      <c r="C8" s="156"/>
      <c r="D8" s="156"/>
      <c r="E8" s="92"/>
      <c r="F8" s="87"/>
      <c r="G8" s="27"/>
    </row>
    <row r="9" spans="1:7" s="26" customFormat="1" ht="18.75" customHeight="1" thickBot="1">
      <c r="A9" s="33">
        <v>1</v>
      </c>
      <c r="B9" s="2"/>
      <c r="C9" s="2"/>
      <c r="D9" s="74"/>
      <c r="E9" s="93"/>
      <c r="F9" s="88"/>
      <c r="G9" s="27">
        <f>IF(F9&gt;E9,"ATTENZIONE: il valore della colonna F non può essere superiore al valore della colonna E","")</f>
      </c>
    </row>
    <row r="10" spans="1:7" s="26" customFormat="1" ht="18.75" customHeight="1" thickBot="1">
      <c r="A10" s="33">
        <v>2</v>
      </c>
      <c r="B10" s="2"/>
      <c r="C10" s="2"/>
      <c r="D10" s="74"/>
      <c r="E10" s="93"/>
      <c r="F10" s="88"/>
      <c r="G10" s="27">
        <f>IF(F10&gt;E10,"ATTENZIONE: il valore della colonna F non può essere superiore al valore della colonna E","")</f>
      </c>
    </row>
    <row r="11" spans="1:7" s="26" customFormat="1" ht="18.75" customHeight="1" thickBot="1">
      <c r="A11" s="33">
        <v>3</v>
      </c>
      <c r="B11" s="2"/>
      <c r="C11" s="2"/>
      <c r="D11" s="74"/>
      <c r="E11" s="93"/>
      <c r="F11" s="88"/>
      <c r="G11" s="27">
        <f>IF(F11&gt;E11,"ATTENZIONE: il valore della colonna F non può essere superiore al valore della colonna E","")</f>
      </c>
    </row>
    <row r="12" spans="1:14" s="35" customFormat="1" ht="18.75" customHeight="1" thickBot="1">
      <c r="A12" s="32" t="s">
        <v>1</v>
      </c>
      <c r="B12" s="151"/>
      <c r="C12" s="151"/>
      <c r="D12" s="152"/>
      <c r="E12" s="89">
        <f>SUM(E9:E11)</f>
        <v>0</v>
      </c>
      <c r="F12" s="89">
        <f>SUM(F9:F11)</f>
        <v>0</v>
      </c>
      <c r="G12" s="34"/>
      <c r="J12" s="120"/>
      <c r="K12" s="120"/>
      <c r="L12" s="120"/>
      <c r="M12" s="120"/>
      <c r="N12" s="120"/>
    </row>
    <row r="13" spans="1:14" s="26" customFormat="1" ht="24.75" customHeight="1" thickBot="1">
      <c r="A13" s="32" t="s">
        <v>9</v>
      </c>
      <c r="B13" s="155" t="s">
        <v>47</v>
      </c>
      <c r="C13" s="156"/>
      <c r="D13" s="156"/>
      <c r="E13" s="92"/>
      <c r="F13" s="87"/>
      <c r="G13" s="27"/>
      <c r="I13" s="120"/>
      <c r="J13" s="120"/>
      <c r="K13" s="120"/>
      <c r="L13" s="120"/>
      <c r="M13" s="120"/>
      <c r="N13" s="120"/>
    </row>
    <row r="14" spans="1:14" s="26" customFormat="1" ht="18.75" customHeight="1" thickBot="1">
      <c r="A14" s="33">
        <v>1</v>
      </c>
      <c r="B14" s="2"/>
      <c r="C14" s="2"/>
      <c r="D14" s="74"/>
      <c r="E14" s="93"/>
      <c r="F14" s="88"/>
      <c r="G14" s="27">
        <f>IF(F14&gt;E14,"ATTENZIONE: il valore della colonna F non può essere superiore al valore della colonna E","")</f>
      </c>
      <c r="I14" s="120"/>
      <c r="J14" s="120"/>
      <c r="K14" s="120"/>
      <c r="L14" s="120"/>
      <c r="M14" s="120"/>
      <c r="N14" s="120"/>
    </row>
    <row r="15" spans="1:14" s="26" customFormat="1" ht="18.75" customHeight="1" thickBot="1">
      <c r="A15" s="33">
        <v>2</v>
      </c>
      <c r="B15" s="2"/>
      <c r="C15" s="2"/>
      <c r="D15" s="74"/>
      <c r="E15" s="93"/>
      <c r="F15" s="88"/>
      <c r="G15" s="27">
        <f>IF(F15&gt;E15,"ATTENZIONE: il valore della colonna F non può essere superiore al valore della colonna E","")</f>
      </c>
      <c r="I15" s="120"/>
      <c r="J15" s="120"/>
      <c r="K15" s="120"/>
      <c r="L15" s="120"/>
      <c r="M15" s="120"/>
      <c r="N15" s="120"/>
    </row>
    <row r="16" spans="1:7" s="26" customFormat="1" ht="18.75" customHeight="1" thickBot="1">
      <c r="A16" s="33">
        <v>3</v>
      </c>
      <c r="B16" s="2"/>
      <c r="C16" s="2"/>
      <c r="D16" s="74"/>
      <c r="E16" s="93"/>
      <c r="F16" s="88"/>
      <c r="G16" s="27">
        <f>IF(F16&gt;E16,"ATTENZIONE: il valore della colonna F non può essere superiore al valore della colonna E","")</f>
      </c>
    </row>
    <row r="17" spans="1:7" s="35" customFormat="1" ht="18.75" customHeight="1" thickBot="1">
      <c r="A17" s="32" t="s">
        <v>1</v>
      </c>
      <c r="B17" s="126"/>
      <c r="C17" s="126"/>
      <c r="D17" s="127"/>
      <c r="E17" s="89">
        <f>(SUM(E14:E16))</f>
        <v>0</v>
      </c>
      <c r="F17" s="89">
        <f>SUM(F14:F16)</f>
        <v>0</v>
      </c>
      <c r="G17" s="34"/>
    </row>
    <row r="18" spans="1:7" s="26" customFormat="1" ht="11.25" customHeight="1" thickBot="1">
      <c r="A18" s="32" t="s">
        <v>10</v>
      </c>
      <c r="B18" s="155" t="s">
        <v>48</v>
      </c>
      <c r="C18" s="156"/>
      <c r="D18" s="156"/>
      <c r="E18" s="92"/>
      <c r="F18" s="87"/>
      <c r="G18" s="27"/>
    </row>
    <row r="19" spans="1:7" s="26" customFormat="1" ht="18.75" customHeight="1" thickBot="1">
      <c r="A19" s="33">
        <v>1</v>
      </c>
      <c r="B19" s="2"/>
      <c r="C19" s="2"/>
      <c r="D19" s="74"/>
      <c r="E19" s="93"/>
      <c r="F19" s="88"/>
      <c r="G19" s="27">
        <f>IF(F19&gt;E19,"ATTENZIONE: il valore della colonna F non può essere superiore al valore della colonna E","")</f>
      </c>
    </row>
    <row r="20" spans="1:7" s="26" customFormat="1" ht="18.75" customHeight="1" thickBot="1">
      <c r="A20" s="33">
        <v>2</v>
      </c>
      <c r="B20" s="2"/>
      <c r="C20" s="2"/>
      <c r="D20" s="74"/>
      <c r="E20" s="93"/>
      <c r="F20" s="88"/>
      <c r="G20" s="27">
        <f>IF(F20&gt;E20,"ATTENZIONE: il valore della colonna F non può essere superiore al valore della colonna E","")</f>
      </c>
    </row>
    <row r="21" spans="1:7" s="26" customFormat="1" ht="18.75" customHeight="1" thickBot="1">
      <c r="A21" s="33">
        <v>3</v>
      </c>
      <c r="B21" s="2"/>
      <c r="C21" s="2"/>
      <c r="D21" s="74"/>
      <c r="E21" s="93"/>
      <c r="F21" s="88"/>
      <c r="G21" s="27">
        <f>IF(F21&gt;E21,"ATTENZIONE: il valore della colonna F non può essere superiore al valore della colonna E","")</f>
      </c>
    </row>
    <row r="22" spans="1:7" s="37" customFormat="1" ht="18.75" customHeight="1" thickBot="1">
      <c r="A22" s="36" t="s">
        <v>1</v>
      </c>
      <c r="B22" s="151"/>
      <c r="C22" s="151"/>
      <c r="D22" s="152"/>
      <c r="E22" s="89">
        <f>SUM(E19:E21)</f>
        <v>0</v>
      </c>
      <c r="F22" s="89">
        <f>SUM(F19:F21)</f>
        <v>0</v>
      </c>
      <c r="G22" s="34"/>
    </row>
    <row r="23" spans="1:7" ht="35.25" customHeight="1" thickBot="1">
      <c r="A23" s="32" t="s">
        <v>11</v>
      </c>
      <c r="B23" s="155" t="s">
        <v>83</v>
      </c>
      <c r="C23" s="156"/>
      <c r="D23" s="156"/>
      <c r="E23" s="92"/>
      <c r="F23" s="87"/>
      <c r="G23" s="27"/>
    </row>
    <row r="24" spans="1:7" ht="18.75" customHeight="1" thickBot="1">
      <c r="A24" s="33">
        <v>1</v>
      </c>
      <c r="B24" s="2"/>
      <c r="C24" s="2"/>
      <c r="D24" s="74"/>
      <c r="E24" s="93"/>
      <c r="F24" s="88"/>
      <c r="G24" s="27">
        <f>IF(F24&gt;E24,"ATTENZIONE: il valore della colonna F non può essere superiore al valore della colonna E","")</f>
      </c>
    </row>
    <row r="25" spans="1:7" ht="18.75" customHeight="1" thickBot="1">
      <c r="A25" s="33">
        <v>2</v>
      </c>
      <c r="B25" s="2"/>
      <c r="C25" s="2"/>
      <c r="D25" s="74"/>
      <c r="E25" s="93"/>
      <c r="F25" s="88"/>
      <c r="G25" s="27">
        <f>IF(F25&gt;E25,"ATTENZIONE: il valore della colonna F non può essere superiore al valore della colonna E","")</f>
      </c>
    </row>
    <row r="26" spans="1:7" ht="18.75" customHeight="1" thickBot="1">
      <c r="A26" s="33">
        <v>3</v>
      </c>
      <c r="B26" s="2"/>
      <c r="C26" s="2"/>
      <c r="D26" s="74"/>
      <c r="E26" s="93"/>
      <c r="F26" s="88"/>
      <c r="G26" s="27">
        <f>IF(F26&gt;E26,"ATTENZIONE: il valore della colonna F non può essere superiore al valore della colonna E","")</f>
      </c>
    </row>
    <row r="27" spans="1:7" s="37" customFormat="1" ht="18.75" customHeight="1" thickBot="1">
      <c r="A27" s="36" t="s">
        <v>1</v>
      </c>
      <c r="B27" s="151">
        <f>IF(E27&gt;(E79*0.3),"Attenzione: spese superiori al 30% del totale della spesa","")</f>
      </c>
      <c r="C27" s="151"/>
      <c r="D27" s="152"/>
      <c r="E27" s="89">
        <f>SUM(E24:E26)</f>
        <v>0</v>
      </c>
      <c r="F27" s="89">
        <f>SUM(F24:F26)</f>
        <v>0</v>
      </c>
      <c r="G27" s="34"/>
    </row>
    <row r="28" spans="1:7" ht="33" customHeight="1" thickBot="1">
      <c r="A28" s="32" t="s">
        <v>16</v>
      </c>
      <c r="B28" s="155" t="s">
        <v>49</v>
      </c>
      <c r="C28" s="156"/>
      <c r="D28" s="156"/>
      <c r="E28" s="92"/>
      <c r="F28" s="87"/>
      <c r="G28" s="27"/>
    </row>
    <row r="29" spans="1:7" ht="18.75" customHeight="1" thickBot="1">
      <c r="A29" s="33">
        <v>1</v>
      </c>
      <c r="B29" s="2"/>
      <c r="C29" s="2"/>
      <c r="D29" s="74"/>
      <c r="E29" s="93"/>
      <c r="F29" s="88"/>
      <c r="G29" s="27">
        <f>IF(F29&gt;E29,"ATTENZIONE: il valore della colonna F non può essere superiore al valore della colonna E","")</f>
      </c>
    </row>
    <row r="30" spans="1:7" ht="18.75" customHeight="1" thickBot="1">
      <c r="A30" s="33">
        <v>2</v>
      </c>
      <c r="B30" s="2"/>
      <c r="C30" s="2"/>
      <c r="D30" s="74"/>
      <c r="E30" s="93"/>
      <c r="F30" s="88"/>
      <c r="G30" s="27">
        <f>IF(F30&gt;E30,"ATTENZIONE: il valore della colonna F non può essere superiore al valore della colonna E","")</f>
      </c>
    </row>
    <row r="31" spans="1:7" ht="18.75" customHeight="1" thickBot="1">
      <c r="A31" s="33">
        <v>3</v>
      </c>
      <c r="B31" s="2"/>
      <c r="C31" s="2"/>
      <c r="D31" s="74"/>
      <c r="E31" s="93"/>
      <c r="F31" s="88"/>
      <c r="G31" s="27">
        <f>IF(F31&gt;E31,"ATTENZIONE: il valore della colonna F non può essere superiore al valore della colonna E","")</f>
      </c>
    </row>
    <row r="32" spans="1:7" s="37" customFormat="1" ht="18.75" customHeight="1" thickBot="1">
      <c r="A32" s="36" t="s">
        <v>1</v>
      </c>
      <c r="B32" s="151"/>
      <c r="C32" s="151"/>
      <c r="D32" s="152"/>
      <c r="E32" s="89">
        <f>SUM(E29:E31)</f>
        <v>0</v>
      </c>
      <c r="F32" s="89">
        <f>SUM(F29:F31)</f>
        <v>0</v>
      </c>
      <c r="G32" s="34"/>
    </row>
    <row r="33" spans="1:7" ht="18" customHeight="1" thickBot="1">
      <c r="A33" s="32" t="s">
        <v>17</v>
      </c>
      <c r="B33" s="153" t="s">
        <v>50</v>
      </c>
      <c r="C33" s="154"/>
      <c r="D33" s="154"/>
      <c r="E33" s="92"/>
      <c r="F33" s="87"/>
      <c r="G33" s="27"/>
    </row>
    <row r="34" spans="1:7" ht="18.75" customHeight="1" thickBot="1">
      <c r="A34" s="33">
        <v>1</v>
      </c>
      <c r="B34" s="2"/>
      <c r="C34" s="2"/>
      <c r="D34" s="74"/>
      <c r="E34" s="93"/>
      <c r="F34" s="88"/>
      <c r="G34" s="27">
        <f>IF(F34&gt;E34,"ATTENZIONE: il valore della colonna F non può essere superiore al valore della colonna E","")</f>
      </c>
    </row>
    <row r="35" spans="1:7" ht="18.75" customHeight="1" thickBot="1">
      <c r="A35" s="33">
        <v>2</v>
      </c>
      <c r="B35" s="2"/>
      <c r="C35" s="2"/>
      <c r="D35" s="74"/>
      <c r="E35" s="93"/>
      <c r="F35" s="88"/>
      <c r="G35" s="27">
        <f>IF(F35&gt;E35,"ATTENZIONE: il valore della colonna F non può essere superiore al valore della colonna E","")</f>
      </c>
    </row>
    <row r="36" spans="1:7" ht="18.75" customHeight="1" thickBot="1">
      <c r="A36" s="33">
        <v>3</v>
      </c>
      <c r="B36" s="2"/>
      <c r="C36" s="2"/>
      <c r="D36" s="74"/>
      <c r="E36" s="93"/>
      <c r="F36" s="88"/>
      <c r="G36" s="27">
        <f>IF(F36&gt;E36,"ATTENZIONE: il valore della colonna F non può essere superiore al valore della colonna E","")</f>
      </c>
    </row>
    <row r="37" spans="1:7" s="37" customFormat="1" ht="18.75" customHeight="1" thickBot="1">
      <c r="A37" s="36" t="s">
        <v>1</v>
      </c>
      <c r="B37" s="151"/>
      <c r="C37" s="151"/>
      <c r="D37" s="152"/>
      <c r="E37" s="89">
        <f>SUM(E34:E36)</f>
        <v>0</v>
      </c>
      <c r="F37" s="89">
        <f>SUM(F34:F36)</f>
        <v>0</v>
      </c>
      <c r="G37" s="34"/>
    </row>
    <row r="38" spans="1:7" ht="18" customHeight="1" thickBot="1">
      <c r="A38" s="32" t="s">
        <v>51</v>
      </c>
      <c r="B38" s="153" t="s">
        <v>52</v>
      </c>
      <c r="C38" s="154"/>
      <c r="D38" s="154"/>
      <c r="E38" s="92"/>
      <c r="F38" s="87"/>
      <c r="G38" s="27"/>
    </row>
    <row r="39" spans="1:7" ht="18.75" customHeight="1" thickBot="1">
      <c r="A39" s="33">
        <v>1</v>
      </c>
      <c r="B39" s="2"/>
      <c r="C39" s="2"/>
      <c r="D39" s="74"/>
      <c r="E39" s="93"/>
      <c r="F39" s="88"/>
      <c r="G39" s="27">
        <f>IF(F39&gt;E39,"ATTENZIONE: il valore della colonna F non può essere superiore al valore della colonna E","")</f>
      </c>
    </row>
    <row r="40" spans="1:7" ht="18.75" customHeight="1" thickBot="1">
      <c r="A40" s="33">
        <v>2</v>
      </c>
      <c r="B40" s="2"/>
      <c r="C40" s="2"/>
      <c r="D40" s="74"/>
      <c r="E40" s="93"/>
      <c r="F40" s="88"/>
      <c r="G40" s="27">
        <f>IF(F40&gt;E40,"ATTENZIONE: il valore della colonna F non può essere superiore al valore della colonna E","")</f>
      </c>
    </row>
    <row r="41" spans="1:7" ht="18.75" customHeight="1" thickBot="1">
      <c r="A41" s="33">
        <v>3</v>
      </c>
      <c r="B41" s="2"/>
      <c r="C41" s="2"/>
      <c r="D41" s="74"/>
      <c r="E41" s="93"/>
      <c r="F41" s="88"/>
      <c r="G41" s="27">
        <f>IF(F41&gt;E41,"ATTENZIONE: il valore della colonna F non può essere superiore al valore della colonna E","")</f>
      </c>
    </row>
    <row r="42" spans="1:7" s="37" customFormat="1" ht="18.75" customHeight="1" thickBot="1">
      <c r="A42" s="36" t="s">
        <v>1</v>
      </c>
      <c r="B42" s="151"/>
      <c r="C42" s="151"/>
      <c r="D42" s="152"/>
      <c r="E42" s="89">
        <f>SUM(E39:E41)</f>
        <v>0</v>
      </c>
      <c r="F42" s="89">
        <f>SUM(F39:F41)</f>
        <v>0</v>
      </c>
      <c r="G42" s="34"/>
    </row>
    <row r="43" spans="1:7" ht="34.5" customHeight="1" thickBot="1">
      <c r="A43" s="32" t="s">
        <v>53</v>
      </c>
      <c r="B43" s="155" t="s">
        <v>84</v>
      </c>
      <c r="C43" s="156"/>
      <c r="D43" s="156"/>
      <c r="E43" s="92"/>
      <c r="F43" s="87"/>
      <c r="G43" s="27"/>
    </row>
    <row r="44" spans="1:7" ht="18.75" customHeight="1" thickBot="1">
      <c r="A44" s="33">
        <v>1</v>
      </c>
      <c r="B44" s="2"/>
      <c r="C44" s="2"/>
      <c r="D44" s="74"/>
      <c r="E44" s="93"/>
      <c r="F44" s="88"/>
      <c r="G44" s="27">
        <f>IF(F44&gt;E44,"ATTENZIONE: il valore della colonna F non può essere superiore al valore della colonna E","")</f>
      </c>
    </row>
    <row r="45" spans="1:7" ht="18.75" customHeight="1" thickBot="1">
      <c r="A45" s="33">
        <v>2</v>
      </c>
      <c r="B45" s="2"/>
      <c r="C45" s="2"/>
      <c r="D45" s="74"/>
      <c r="E45" s="93"/>
      <c r="F45" s="88"/>
      <c r="G45" s="27">
        <f>IF(F45&gt;E45,"ATTENZIONE: il valore della colonna F non può essere superiore al valore della colonna E","")</f>
      </c>
    </row>
    <row r="46" spans="1:7" ht="18.75" customHeight="1" thickBot="1">
      <c r="A46" s="33">
        <v>3</v>
      </c>
      <c r="B46" s="2"/>
      <c r="C46" s="2"/>
      <c r="D46" s="74"/>
      <c r="E46" s="93"/>
      <c r="F46" s="88"/>
      <c r="G46" s="27">
        <f>IF(F46&gt;E46,"ATTENZIONE: il valore della colonna F non può essere superiore al valore della colonna E","")</f>
      </c>
    </row>
    <row r="47" spans="1:9" s="37" customFormat="1" ht="18.75" customHeight="1" thickBot="1">
      <c r="A47" s="36" t="s">
        <v>1</v>
      </c>
      <c r="B47" s="151">
        <f>IF(E47&gt;(E79*0.3),"Attenzione: spese superiori al 30% del totale della spesa","")</f>
      </c>
      <c r="C47" s="151"/>
      <c r="D47" s="152"/>
      <c r="E47" s="89">
        <f>SUM(E44:E46)</f>
        <v>0</v>
      </c>
      <c r="F47" s="89">
        <f>SUM(F44:F46)</f>
        <v>0</v>
      </c>
      <c r="G47" s="34"/>
      <c r="I47" s="118"/>
    </row>
    <row r="48" spans="1:7" ht="18" customHeight="1" thickBot="1">
      <c r="A48" s="32" t="s">
        <v>54</v>
      </c>
      <c r="B48" s="153" t="s">
        <v>55</v>
      </c>
      <c r="C48" s="154"/>
      <c r="D48" s="154"/>
      <c r="E48" s="92"/>
      <c r="F48" s="87"/>
      <c r="G48" s="27"/>
    </row>
    <row r="49" spans="1:7" ht="18.75" customHeight="1" thickBot="1">
      <c r="A49" s="33">
        <v>1</v>
      </c>
      <c r="B49" s="2"/>
      <c r="C49" s="2"/>
      <c r="D49" s="74"/>
      <c r="E49" s="93"/>
      <c r="F49" s="88"/>
      <c r="G49" s="27">
        <f>IF(F49&gt;E49,"ATTENZIONE: il valore della colonna F non può essere superiore al valore della colonna E","")</f>
      </c>
    </row>
    <row r="50" spans="1:7" ht="18.75" customHeight="1" thickBot="1">
      <c r="A50" s="33">
        <v>2</v>
      </c>
      <c r="B50" s="2"/>
      <c r="C50" s="2"/>
      <c r="D50" s="74"/>
      <c r="E50" s="93"/>
      <c r="F50" s="88"/>
      <c r="G50" s="27">
        <f>IF(F50&gt;E50,"ATTENZIONE: il valore della colonna F non può essere superiore al valore della colonna E","")</f>
      </c>
    </row>
    <row r="51" spans="1:7" ht="18.75" customHeight="1" thickBot="1">
      <c r="A51" s="33">
        <v>3</v>
      </c>
      <c r="B51" s="2"/>
      <c r="C51" s="2"/>
      <c r="D51" s="74"/>
      <c r="E51" s="93"/>
      <c r="F51" s="88"/>
      <c r="G51" s="27">
        <f>IF(F51&gt;E51,"ATTENZIONE: il valore della colonna F non può essere superiore al valore della colonna E","")</f>
      </c>
    </row>
    <row r="52" spans="1:7" s="37" customFormat="1" ht="18.75" customHeight="1" thickBot="1">
      <c r="A52" s="36" t="s">
        <v>1</v>
      </c>
      <c r="B52" s="151"/>
      <c r="C52" s="151"/>
      <c r="D52" s="152"/>
      <c r="E52" s="89">
        <f>SUM(E49:E51)</f>
        <v>0</v>
      </c>
      <c r="F52" s="89">
        <f>SUM(F49:F51)</f>
        <v>0</v>
      </c>
      <c r="G52" s="34"/>
    </row>
    <row r="53" spans="1:7" ht="18" customHeight="1" thickBot="1">
      <c r="A53" s="32" t="s">
        <v>58</v>
      </c>
      <c r="B53" s="153" t="s">
        <v>57</v>
      </c>
      <c r="C53" s="154"/>
      <c r="D53" s="154"/>
      <c r="E53" s="92"/>
      <c r="F53" s="87"/>
      <c r="G53" s="27"/>
    </row>
    <row r="54" spans="1:7" ht="18.75" customHeight="1" thickBot="1">
      <c r="A54" s="33">
        <v>1</v>
      </c>
      <c r="B54" s="2"/>
      <c r="C54" s="2"/>
      <c r="D54" s="74"/>
      <c r="E54" s="93"/>
      <c r="F54" s="88"/>
      <c r="G54" s="27">
        <f>IF(F54&gt;E54,"ATTENZIONE: il valore della colonna F non può essere superiore al valore della colonna E","")</f>
      </c>
    </row>
    <row r="55" spans="1:7" ht="18.75" customHeight="1" thickBot="1">
      <c r="A55" s="33">
        <v>2</v>
      </c>
      <c r="B55" s="2"/>
      <c r="C55" s="2"/>
      <c r="D55" s="74"/>
      <c r="E55" s="93"/>
      <c r="F55" s="88"/>
      <c r="G55" s="27">
        <f>IF(F55&gt;E55,"ATTENZIONE: il valore della colonna F non può essere superiore al valore della colonna E","")</f>
      </c>
    </row>
    <row r="56" spans="1:7" ht="18.75" customHeight="1" thickBot="1">
      <c r="A56" s="33">
        <v>3</v>
      </c>
      <c r="B56" s="2"/>
      <c r="C56" s="2"/>
      <c r="D56" s="74"/>
      <c r="E56" s="93"/>
      <c r="F56" s="88"/>
      <c r="G56" s="27">
        <f>IF(F56&gt;E56,"ATTENZIONE: il valore della colonna F non può essere superiore al valore della colonna E","")</f>
      </c>
    </row>
    <row r="57" spans="1:7" s="37" customFormat="1" ht="18.75" customHeight="1" thickBot="1">
      <c r="A57" s="36" t="s">
        <v>1</v>
      </c>
      <c r="B57" s="151"/>
      <c r="C57" s="151"/>
      <c r="D57" s="152"/>
      <c r="E57" s="89">
        <f>SUM(E54:E56)</f>
        <v>0</v>
      </c>
      <c r="F57" s="89">
        <f>SUM(F54:F56)</f>
        <v>0</v>
      </c>
      <c r="G57" s="34"/>
    </row>
    <row r="58" spans="1:7" ht="33.75" customHeight="1" thickBot="1">
      <c r="A58" s="32" t="s">
        <v>59</v>
      </c>
      <c r="B58" s="155" t="s">
        <v>89</v>
      </c>
      <c r="C58" s="156"/>
      <c r="D58" s="156"/>
      <c r="E58" s="92"/>
      <c r="F58" s="87"/>
      <c r="G58" s="27"/>
    </row>
    <row r="59" spans="1:7" ht="18.75" customHeight="1" thickBot="1">
      <c r="A59" s="33">
        <v>1</v>
      </c>
      <c r="B59" s="2"/>
      <c r="C59" s="2"/>
      <c r="D59" s="74"/>
      <c r="E59" s="93"/>
      <c r="F59" s="88"/>
      <c r="G59" s="27">
        <f>IF(F59&gt;E59,"ATTENZIONE: il valore della colonna F non può essere superiore al valore della colonna E","")</f>
      </c>
    </row>
    <row r="60" spans="1:7" ht="18.75" customHeight="1" thickBot="1">
      <c r="A60" s="33">
        <v>2</v>
      </c>
      <c r="B60" s="2"/>
      <c r="C60" s="2"/>
      <c r="D60" s="74"/>
      <c r="E60" s="93"/>
      <c r="F60" s="88"/>
      <c r="G60" s="27">
        <f>IF(F60&gt;E60,"ATTENZIONE: il valore della colonna F non può essere superiore al valore della colonna E","")</f>
      </c>
    </row>
    <row r="61" spans="1:7" ht="18.75" customHeight="1" thickBot="1">
      <c r="A61" s="33">
        <v>3</v>
      </c>
      <c r="B61" s="2"/>
      <c r="C61" s="2"/>
      <c r="D61" s="74"/>
      <c r="E61" s="93"/>
      <c r="F61" s="88"/>
      <c r="G61" s="27">
        <f>IF(F61&gt;E61,"ATTENZIONE: il valore della colonna F non può essere superiore al valore della colonna E","")</f>
      </c>
    </row>
    <row r="62" spans="1:7" s="37" customFormat="1" ht="18.75" customHeight="1" thickBot="1">
      <c r="A62" s="36" t="s">
        <v>1</v>
      </c>
      <c r="B62" s="151"/>
      <c r="C62" s="151"/>
      <c r="D62" s="152"/>
      <c r="E62" s="89">
        <f>SUM(E59:E61)</f>
        <v>0</v>
      </c>
      <c r="F62" s="89">
        <f>SUM(F59:F61)</f>
        <v>0</v>
      </c>
      <c r="G62" s="34"/>
    </row>
    <row r="63" spans="1:7" ht="32.25" customHeight="1" thickBot="1">
      <c r="A63" s="32" t="s">
        <v>56</v>
      </c>
      <c r="B63" s="155" t="s">
        <v>94</v>
      </c>
      <c r="C63" s="156"/>
      <c r="D63" s="156"/>
      <c r="E63" s="92"/>
      <c r="F63" s="87"/>
      <c r="G63" s="27"/>
    </row>
    <row r="64" spans="1:7" ht="18.75" customHeight="1" thickBot="1">
      <c r="A64" s="33">
        <v>1</v>
      </c>
      <c r="B64" s="2"/>
      <c r="C64" s="2"/>
      <c r="D64" s="74"/>
      <c r="E64" s="93"/>
      <c r="F64" s="88"/>
      <c r="G64" s="27">
        <f>IF(F64&gt;E64,"ATTENZIONE: il valore della colonna F non può essere superiore al valore della colonna E","")</f>
      </c>
    </row>
    <row r="65" spans="1:7" ht="18.75" customHeight="1" thickBot="1">
      <c r="A65" s="33">
        <v>2</v>
      </c>
      <c r="B65" s="2"/>
      <c r="C65" s="2"/>
      <c r="D65" s="74"/>
      <c r="E65" s="93"/>
      <c r="F65" s="88"/>
      <c r="G65" s="27">
        <f>IF(F65&gt;E65,"ATTENZIONE: il valore della colonna F non può essere superiore al valore della colonna E","")</f>
      </c>
    </row>
    <row r="66" spans="1:7" ht="18.75" customHeight="1" thickBot="1">
      <c r="A66" s="33">
        <v>3</v>
      </c>
      <c r="B66" s="2"/>
      <c r="C66" s="2"/>
      <c r="D66" s="74"/>
      <c r="E66" s="93"/>
      <c r="F66" s="88"/>
      <c r="G66" s="27">
        <f>IF(F66&gt;E66,"ATTENZIONE: il valore della colonna F non può essere superiore al valore della colonna E","")</f>
      </c>
    </row>
    <row r="67" spans="1:16" s="37" customFormat="1" ht="18" customHeight="1" thickBot="1">
      <c r="A67" s="36" t="s">
        <v>1</v>
      </c>
      <c r="B67" s="157">
        <f>IF(AND(SUM(E64:E66)&gt;0,OR(SUM(E64:E66)&lt;1000,SUM(E64:E66)&gt;3000)),"Attenzione: spese inferiori a 1.000 euro oppure superiori ai limiti della spesa ammissibile di 3.000 euro",IF(SUM(E64:E66)&gt;(E79*0.2),"Attenzione: spese superiori al 20% del totale della spesa",""))</f>
      </c>
      <c r="C67" s="157"/>
      <c r="D67" s="158"/>
      <c r="E67" s="89">
        <f>SUM(E64:E66)</f>
        <v>0</v>
      </c>
      <c r="F67" s="89">
        <f>SUM(F64:F66)</f>
        <v>0</v>
      </c>
      <c r="G67" s="34"/>
      <c r="I67" s="119"/>
      <c r="J67" s="119"/>
      <c r="K67" s="119"/>
      <c r="L67" s="119"/>
      <c r="M67" s="119"/>
      <c r="N67" s="119"/>
      <c r="O67" s="119"/>
      <c r="P67" s="119"/>
    </row>
    <row r="68" spans="1:7" ht="33.75" customHeight="1" thickBot="1">
      <c r="A68" s="32" t="s">
        <v>98</v>
      </c>
      <c r="B68" s="155" t="s">
        <v>99</v>
      </c>
      <c r="C68" s="156"/>
      <c r="D68" s="156"/>
      <c r="E68" s="92"/>
      <c r="F68" s="87"/>
      <c r="G68" s="27"/>
    </row>
    <row r="69" spans="1:7" ht="18.75" customHeight="1" thickBot="1">
      <c r="A69" s="33">
        <v>1</v>
      </c>
      <c r="B69" s="2"/>
      <c r="C69" s="2"/>
      <c r="D69" s="74"/>
      <c r="E69" s="93"/>
      <c r="F69" s="88"/>
      <c r="G69" s="27">
        <f>IF(F69&gt;E69,"ATTENZIONE: il valore della colonna F non può essere superiore al valore della colonna E","")</f>
      </c>
    </row>
    <row r="70" spans="1:7" ht="18.75" customHeight="1" thickBot="1">
      <c r="A70" s="33">
        <v>2</v>
      </c>
      <c r="B70" s="2"/>
      <c r="C70" s="2"/>
      <c r="D70" s="74"/>
      <c r="E70" s="93"/>
      <c r="F70" s="88"/>
      <c r="G70" s="27">
        <f>IF(F70&gt;E70,"ATTENZIONE: il valore della colonna F non può essere superiore al valore della colonna E","")</f>
      </c>
    </row>
    <row r="71" spans="1:7" ht="18.75" customHeight="1" thickBot="1">
      <c r="A71" s="33">
        <v>3</v>
      </c>
      <c r="B71" s="2"/>
      <c r="C71" s="2"/>
      <c r="D71" s="74"/>
      <c r="E71" s="93"/>
      <c r="F71" s="88"/>
      <c r="G71" s="27">
        <f>IF(F71&gt;E71,"ATTENZIONE: il valore della colonna F non può essere superiore al valore della colonna E","")</f>
      </c>
    </row>
    <row r="72" spans="1:7" s="37" customFormat="1" ht="18.75" customHeight="1" thickBot="1">
      <c r="A72" s="36" t="s">
        <v>1</v>
      </c>
      <c r="B72" s="151"/>
      <c r="C72" s="151"/>
      <c r="D72" s="152"/>
      <c r="E72" s="89">
        <f>SUM(E69:E71)</f>
        <v>0</v>
      </c>
      <c r="F72" s="89">
        <f>SUM(F69:F71)</f>
        <v>0</v>
      </c>
      <c r="G72" s="34"/>
    </row>
    <row r="73" spans="1:7" ht="45.75" customHeight="1" thickBot="1">
      <c r="A73" s="32" t="s">
        <v>101</v>
      </c>
      <c r="B73" s="155" t="s">
        <v>100</v>
      </c>
      <c r="C73" s="156"/>
      <c r="D73" s="156"/>
      <c r="E73" s="92"/>
      <c r="F73" s="87"/>
      <c r="G73" s="27"/>
    </row>
    <row r="74" spans="1:7" ht="18.75" customHeight="1" thickBot="1">
      <c r="A74" s="33">
        <v>1</v>
      </c>
      <c r="B74" s="2"/>
      <c r="C74" s="2"/>
      <c r="D74" s="74"/>
      <c r="E74" s="93"/>
      <c r="F74" s="88"/>
      <c r="G74" s="27">
        <f>IF(F74&gt;E74,"ATTENZIONE: il valore della colonna F non può essere superiore al valore della colonna E","")</f>
      </c>
    </row>
    <row r="75" spans="1:7" ht="18.75" customHeight="1" thickBot="1">
      <c r="A75" s="33">
        <v>2</v>
      </c>
      <c r="B75" s="2"/>
      <c r="C75" s="2"/>
      <c r="D75" s="74"/>
      <c r="E75" s="93"/>
      <c r="F75" s="88"/>
      <c r="G75" s="27">
        <f>IF(F75&gt;E75,"ATTENZIONE: il valore della colonna F non può essere superiore al valore della colonna E","")</f>
      </c>
    </row>
    <row r="76" spans="1:7" ht="18.75" customHeight="1" thickBot="1">
      <c r="A76" s="33">
        <v>3</v>
      </c>
      <c r="B76" s="2"/>
      <c r="C76" s="2"/>
      <c r="D76" s="74"/>
      <c r="E76" s="93"/>
      <c r="F76" s="88"/>
      <c r="G76" s="27">
        <f>IF(F76&gt;E76,"ATTENZIONE: il valore della colonna F non può essere superiore al valore della colonna E","")</f>
      </c>
    </row>
    <row r="77" spans="1:7" s="37" customFormat="1" ht="18.75" customHeight="1" thickBot="1">
      <c r="A77" s="36" t="s">
        <v>1</v>
      </c>
      <c r="B77" s="151"/>
      <c r="C77" s="151"/>
      <c r="D77" s="152"/>
      <c r="E77" s="89">
        <f>SUM(E74:E76)</f>
        <v>0</v>
      </c>
      <c r="F77" s="89">
        <f>SUM(F74:F76)</f>
        <v>0</v>
      </c>
      <c r="G77" s="34"/>
    </row>
    <row r="78" spans="9:16" ht="9.75" customHeight="1" thickBot="1">
      <c r="I78" s="119"/>
      <c r="J78" s="119"/>
      <c r="K78" s="119"/>
      <c r="L78" s="119"/>
      <c r="M78" s="119"/>
      <c r="N78" s="119"/>
      <c r="O78" s="119"/>
      <c r="P78" s="119"/>
    </row>
    <row r="79" spans="3:16" ht="18" customHeight="1" thickBot="1">
      <c r="C79" s="123">
        <f>IF(E79+F79=0,"",IF(F79&gt;(E79/2),"ATTENZIONE: spese retroattive superiori al 50% del totale della spesa",IF(E79&lt;5000,"ATTENZIONE la spesa minima deve superare 5.000 euro","")))</f>
      </c>
      <c r="D79" s="80" t="s">
        <v>86</v>
      </c>
      <c r="E79" s="89">
        <f>SUM(E12+E17+E22+E27+E32+E37+E42+E47+E52+E57+E62+E67+E72+E77)</f>
        <v>0</v>
      </c>
      <c r="F79" s="89">
        <f>SUM(F12+F17+F22+F27+F32+F37+F42+F47+F52+F57+F62+F67+F72+F77)</f>
        <v>0</v>
      </c>
      <c r="I79" s="119"/>
      <c r="J79" s="119"/>
      <c r="K79" s="119"/>
      <c r="L79" s="119"/>
      <c r="M79" s="119"/>
      <c r="N79" s="119"/>
      <c r="O79" s="119"/>
      <c r="P79" s="119"/>
    </row>
    <row r="80" spans="9:16" ht="9" customHeight="1">
      <c r="I80" s="119"/>
      <c r="J80" s="119"/>
      <c r="K80" s="119"/>
      <c r="L80" s="119"/>
      <c r="M80" s="119"/>
      <c r="N80" s="119"/>
      <c r="O80" s="119"/>
      <c r="P80" s="119"/>
    </row>
    <row r="81" spans="9:16" ht="9" customHeight="1">
      <c r="I81" s="119"/>
      <c r="J81" s="119"/>
      <c r="K81" s="119"/>
      <c r="L81" s="119"/>
      <c r="M81" s="119"/>
      <c r="N81" s="119"/>
      <c r="O81" s="119"/>
      <c r="P81" s="119"/>
    </row>
    <row r="82" spans="9:16" ht="14.25">
      <c r="I82" s="119"/>
      <c r="J82" s="119"/>
      <c r="K82" s="119"/>
      <c r="L82" s="119"/>
      <c r="M82" s="119"/>
      <c r="N82" s="119"/>
      <c r="O82" s="119"/>
      <c r="P82" s="119"/>
    </row>
  </sheetData>
  <sheetProtection password="CBED" sheet="1" objects="1" scenarios="1" formatColumns="0" formatRows="0"/>
  <mergeCells count="27">
    <mergeCell ref="B63:D63"/>
    <mergeCell ref="B12:D12"/>
    <mergeCell ref="B22:D22"/>
    <mergeCell ref="B57:D57"/>
    <mergeCell ref="B62:D62"/>
    <mergeCell ref="B8:D8"/>
    <mergeCell ref="B13:D13"/>
    <mergeCell ref="B23:D23"/>
    <mergeCell ref="B28:D28"/>
    <mergeCell ref="B33:D33"/>
    <mergeCell ref="B37:D37"/>
    <mergeCell ref="B42:D42"/>
    <mergeCell ref="B47:D47"/>
    <mergeCell ref="B52:D52"/>
    <mergeCell ref="B53:D53"/>
    <mergeCell ref="B48:D48"/>
    <mergeCell ref="B38:D38"/>
    <mergeCell ref="B77:D77"/>
    <mergeCell ref="B18:D18"/>
    <mergeCell ref="B43:D43"/>
    <mergeCell ref="B58:D58"/>
    <mergeCell ref="B68:D68"/>
    <mergeCell ref="B72:D72"/>
    <mergeCell ref="B73:D73"/>
    <mergeCell ref="B67:D67"/>
    <mergeCell ref="B27:D27"/>
    <mergeCell ref="B32:D32"/>
  </mergeCells>
  <conditionalFormatting sqref="E27">
    <cfRule type="expression" priority="15" dxfId="0" stopIfTrue="1">
      <formula>IF(E27&gt;E79*0.3,TRUE,FALSE)</formula>
    </cfRule>
  </conditionalFormatting>
  <conditionalFormatting sqref="E47">
    <cfRule type="expression" priority="14" dxfId="0" stopIfTrue="1">
      <formula>IF(E47&gt;E79*0.3,TRUE,FALSE)</formula>
    </cfRule>
  </conditionalFormatting>
  <conditionalFormatting sqref="F79">
    <cfRule type="expression" priority="5" dxfId="0" stopIfTrue="1">
      <formula>IF(F79&gt;E79/2,TRUE,FALSE)</formula>
    </cfRule>
  </conditionalFormatting>
  <conditionalFormatting sqref="F38">
    <cfRule type="expression" priority="4" dxfId="0">
      <formula>IF(F38&gt;E38,TRUE,FALSE)</formula>
    </cfRule>
  </conditionalFormatting>
  <conditionalFormatting sqref="F48">
    <cfRule type="expression" priority="3" dxfId="0">
      <formula>IF(F48&gt;E48,TRUE,FALSE)</formula>
    </cfRule>
  </conditionalFormatting>
  <conditionalFormatting sqref="F53">
    <cfRule type="expression" priority="2" dxfId="0">
      <formula>IF(F53&gt;E53,TRUE,FALSE)</formula>
    </cfRule>
  </conditionalFormatting>
  <conditionalFormatting sqref="F16">
    <cfRule type="expression" priority="1" dxfId="0">
      <formula>IF(F16&gt;E16,TRUE,FALSE)</formula>
    </cfRule>
  </conditionalFormatting>
  <conditionalFormatting sqref="B23:D23">
    <cfRule type="expression" priority="36" dxfId="0" stopIfTrue="1">
      <formula>IF(E27&gt;E79*0.3,TRUE,FALSE)</formula>
    </cfRule>
  </conditionalFormatting>
  <conditionalFormatting sqref="B43:D43">
    <cfRule type="expression" priority="37" dxfId="0" stopIfTrue="1">
      <formula>IF(E47&gt;E79*0.3,TRUE,FALSE)</formula>
    </cfRule>
  </conditionalFormatting>
  <conditionalFormatting sqref="E67">
    <cfRule type="expression" priority="38" dxfId="0" stopIfTrue="1">
      <formula>IF(AND(SUM(E64:E66)&gt;0,OR(SUM(E64:E66)&lt;1000,SUM(E64:E66)&gt;3000)),TRUE,FALSE)</formula>
    </cfRule>
    <cfRule type="expression" priority="39" dxfId="0" stopIfTrue="1">
      <formula>IF(E67&gt;E79*0.2,TRUE,FALSE)</formula>
    </cfRule>
  </conditionalFormatting>
  <conditionalFormatting sqref="B63:D63">
    <cfRule type="expression" priority="40" dxfId="0" stopIfTrue="1">
      <formula>IF(AND(SUM(E64:E66)&gt;0,OR(SUM(E64:E66)&lt;1000,SUM(E64:E66)&gt;3000)),TRUE,FALSE)</formula>
    </cfRule>
    <cfRule type="expression" priority="41" dxfId="0" stopIfTrue="1">
      <formula>IF(E67&gt;E79*0.2,TRUE,FALSE)</formula>
    </cfRule>
  </conditionalFormatting>
  <printOptions/>
  <pageMargins left="0.2" right="0.15748031496062992" top="0.3937007874015748" bottom="0.3937007874015748" header="0.31496062992125984" footer="0.3937007874015748"/>
  <pageSetup fitToHeight="100" horizontalDpi="600" verticalDpi="600" orientation="portrait" paperSize="9" scale="74" r:id="rId1"/>
  <headerFooter alignWithMargins="0">
    <oddFooter>&amp;R&amp;"Verdana,Normale"&amp;8&amp;P</oddFooter>
  </headerFooter>
  <rowBreaks count="1" manualBreakCount="1">
    <brk id="5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>
    <tabColor rgb="FF99CC00"/>
  </sheetPr>
  <dimension ref="B1:F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00390625" style="5" customWidth="1"/>
    <col min="2" max="2" width="85.28125" style="5" customWidth="1"/>
    <col min="3" max="3" width="7.28125" style="5" customWidth="1"/>
    <col min="4" max="4" width="4.140625" style="13" customWidth="1"/>
    <col min="5" max="16384" width="9.140625" style="5" customWidth="1"/>
  </cols>
  <sheetData>
    <row r="1" spans="4:6" ht="12.75">
      <c r="D1" s="6" t="s">
        <v>63</v>
      </c>
      <c r="E1" s="6"/>
      <c r="F1" s="6"/>
    </row>
    <row r="3" ht="18.75">
      <c r="B3" s="7" t="s">
        <v>64</v>
      </c>
    </row>
    <row r="4" spans="2:4" ht="22.5" customHeight="1">
      <c r="B4" s="8" t="s">
        <v>76</v>
      </c>
      <c r="C4" s="9"/>
      <c r="D4" s="12">
        <f>IF(AND(riepilogo!E21+riepilogo!E22=0,SUM(riepilogo!E17:E20)&gt;0,riepilogo!E17=MAX(riepilogo!E17,riepilogo!E18,riepilogo!E19,riepilogo!E20)),IF(D5+D6+D7&gt;0,0,1),0)</f>
        <v>0</v>
      </c>
    </row>
    <row r="5" spans="2:4" s="13" customFormat="1" ht="12.75">
      <c r="B5" s="10" t="s">
        <v>77</v>
      </c>
      <c r="C5" s="11"/>
      <c r="D5" s="12">
        <f>IF(AND(riepilogo!E21+riepilogo!E22=0,SUM(riepilogo!E17:E20)&gt;0,riepilogo!E18=MAX(riepilogo!E17,riepilogo!E18,riepilogo!E19,riepilogo!E20)),6,0)</f>
        <v>0</v>
      </c>
    </row>
    <row r="6" spans="2:4" s="13" customFormat="1" ht="12.75">
      <c r="B6" s="10" t="s">
        <v>78</v>
      </c>
      <c r="C6" s="11"/>
      <c r="D6" s="12">
        <f>IF(AND(riepilogo!E21+riepilogo!E22=0,SUM(riepilogo!E17:E20)&gt;0,riepilogo!E19=MAX(riepilogo!E17,riepilogo!E18,riepilogo!E19,riepilogo!E20)),IF(D5&gt;0,0,4),0)</f>
        <v>0</v>
      </c>
    </row>
    <row r="7" spans="2:4" ht="12.75">
      <c r="B7" s="8" t="s">
        <v>79</v>
      </c>
      <c r="C7" s="9"/>
      <c r="D7" s="12">
        <f>IF(AND(riepilogo!E21+riepilogo!E22=0,SUM(riepilogo!E17:E20)&gt;0,riepilogo!E20=MAX(riepilogo!E17,riepilogo!E18,riepilogo!E19,riepilogo!E20)),IF(D5+D6&gt;0,0,3),0)</f>
        <v>0</v>
      </c>
    </row>
    <row r="8" spans="2:4" ht="23.25" customHeight="1">
      <c r="B8" s="8" t="s">
        <v>80</v>
      </c>
      <c r="C8" s="9"/>
      <c r="D8" s="12">
        <f>IF(AND(riepilogo!E22+SUM(riepilogo!E17:E20)=0,riepilogo!E21&gt;0),4,0)</f>
        <v>0</v>
      </c>
    </row>
    <row r="9" spans="2:4" ht="12.75" customHeight="1">
      <c r="B9" s="8" t="s">
        <v>65</v>
      </c>
      <c r="C9" s="9"/>
      <c r="D9" s="12">
        <f>IF(AND(riepilogo!E21+SUM(riepilogo!E17:E20)=0,riepilogo!E22&gt;0),5,0)</f>
        <v>0</v>
      </c>
    </row>
    <row r="11" spans="2:3" ht="31.5">
      <c r="B11" s="7" t="s">
        <v>66</v>
      </c>
      <c r="C11" s="14" t="s">
        <v>74</v>
      </c>
    </row>
    <row r="12" spans="2:4" ht="12.75" customHeight="1">
      <c r="B12" s="15" t="s">
        <v>67</v>
      </c>
      <c r="C12" s="17"/>
      <c r="D12" s="129">
        <f>IF(C12="SI",1,0)</f>
        <v>0</v>
      </c>
    </row>
    <row r="13" spans="2:4" ht="12.75" customHeight="1">
      <c r="B13" s="15" t="s">
        <v>68</v>
      </c>
      <c r="C13" s="17"/>
      <c r="D13" s="129">
        <f>IF(C13="SI",2,0)</f>
        <v>0</v>
      </c>
    </row>
    <row r="14" spans="2:4" ht="12.75" customHeight="1">
      <c r="B14" s="15" t="s">
        <v>69</v>
      </c>
      <c r="C14" s="17"/>
      <c r="D14" s="129">
        <f>IF(C14="SI",3,0)</f>
        <v>0</v>
      </c>
    </row>
    <row r="15" spans="2:4" ht="12.75">
      <c r="B15" s="15" t="s">
        <v>70</v>
      </c>
      <c r="C15" s="17"/>
      <c r="D15" s="129">
        <f>IF(C15="SI",1,0)</f>
        <v>0</v>
      </c>
    </row>
    <row r="16" spans="2:4" ht="12.75">
      <c r="B16" s="15" t="s">
        <v>71</v>
      </c>
      <c r="C16" s="17"/>
      <c r="D16" s="129">
        <f>IF(AND(C15&lt;&gt;"SI",C16="SI"),2,0)</f>
        <v>0</v>
      </c>
    </row>
    <row r="17" spans="2:4" ht="12.75">
      <c r="B17" s="15" t="s">
        <v>82</v>
      </c>
      <c r="C17" s="17"/>
      <c r="D17" s="129">
        <f>IF(C17="SI",2,0)</f>
        <v>0</v>
      </c>
    </row>
    <row r="18" spans="2:4" ht="21">
      <c r="B18" s="15" t="s">
        <v>72</v>
      </c>
      <c r="C18" s="17"/>
      <c r="D18" s="129">
        <f>IF(C18="SI",2,0)</f>
        <v>0</v>
      </c>
    </row>
    <row r="19" spans="2:4" ht="12.75" customHeight="1">
      <c r="B19" s="15" t="s">
        <v>73</v>
      </c>
      <c r="C19" s="17"/>
      <c r="D19" s="129">
        <f>IF(C19="SI",2,0)</f>
        <v>0</v>
      </c>
    </row>
    <row r="20" spans="2:4" ht="12.75">
      <c r="B20" s="15" t="s">
        <v>81</v>
      </c>
      <c r="C20" s="17"/>
      <c r="D20" s="129">
        <f>IF(C20="SI",4,0)</f>
        <v>0</v>
      </c>
    </row>
    <row r="22" spans="2:4" ht="12.75">
      <c r="B22" s="159" t="s">
        <v>75</v>
      </c>
      <c r="C22" s="159"/>
      <c r="D22" s="130">
        <f>SUM(D4:D20)</f>
        <v>0</v>
      </c>
    </row>
    <row r="23" ht="13.5" customHeight="1"/>
    <row r="29" ht="12.75" hidden="1">
      <c r="C29" s="16"/>
    </row>
    <row r="30" ht="12.75" hidden="1">
      <c r="C30" s="16" t="s">
        <v>22</v>
      </c>
    </row>
    <row r="31" ht="12.75" hidden="1">
      <c r="C31" s="16" t="s">
        <v>23</v>
      </c>
    </row>
  </sheetData>
  <sheetProtection password="CBED" sheet="1" objects="1" scenarios="1" formatColumns="0" formatRows="0"/>
  <mergeCells count="1">
    <mergeCell ref="B22:C22"/>
  </mergeCells>
  <dataValidations count="1">
    <dataValidation type="list" allowBlank="1" showInputMessage="1" showErrorMessage="1" sqref="C12:C20">
      <formula1>$C$29:$C$31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Sergas Cristina</cp:lastModifiedBy>
  <cp:lastPrinted>2021-12-23T12:56:19Z</cp:lastPrinted>
  <dcterms:created xsi:type="dcterms:W3CDTF">2007-09-10T13:54:08Z</dcterms:created>
  <dcterms:modified xsi:type="dcterms:W3CDTF">2021-12-23T13:05:05Z</dcterms:modified>
  <cp:category/>
  <cp:version/>
  <cp:contentType/>
  <cp:contentStatus/>
</cp:coreProperties>
</file>