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Comune\FAT fotovoltaico accumulatori e termici\BANDO PERSONE FISICHE\"/>
    </mc:Choice>
  </mc:AlternateContent>
  <xr:revisionPtr revIDLastSave="0" documentId="8_{3848709E-49CB-4FD8-A9B6-3A75CF5D7B32}" xr6:coauthVersionLast="47" xr6:coauthVersionMax="47" xr10:uidLastSave="{00000000-0000-0000-0000-000000000000}"/>
  <bookViews>
    <workbookView xWindow="290" yWindow="380" windowWidth="18910" windowHeight="10160" xr2:uid="{00000000-000D-0000-FFFF-FFFF00000000}"/>
  </bookViews>
  <sheets>
    <sheet name="Calcolo incen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G16" i="1" s="1"/>
  <c r="H16" i="1" s="1"/>
  <c r="I16" i="1" l="1"/>
  <c r="D28" i="1"/>
  <c r="G28" i="1" s="1"/>
  <c r="H28" i="1" s="1"/>
  <c r="I28" i="1" s="1"/>
  <c r="I22" i="1"/>
  <c r="D10" i="1"/>
  <c r="G10" i="1" s="1"/>
  <c r="H10" i="1" s="1"/>
  <c r="I10" i="1" s="1"/>
</calcChain>
</file>

<file path=xl/sharedStrings.xml><?xml version="1.0" encoding="utf-8"?>
<sst xmlns="http://schemas.openxmlformats.org/spreadsheetml/2006/main" count="45" uniqueCount="25">
  <si>
    <t>Calcolo incentivo</t>
  </si>
  <si>
    <t>CONDIZIONE 1</t>
  </si>
  <si>
    <t>CONDIZIONE 2</t>
  </si>
  <si>
    <t>Tipologia</t>
  </si>
  <si>
    <t>Spesa sotenuta a kW (da fattura)</t>
  </si>
  <si>
    <t xml:space="preserve">Costo max ammesso a kW </t>
  </si>
  <si>
    <t xml:space="preserve">Incentivo max </t>
  </si>
  <si>
    <t>verifica cond1</t>
  </si>
  <si>
    <t>verifica cond2</t>
  </si>
  <si>
    <t>A1</t>
  </si>
  <si>
    <t xml:space="preserve">Costo max ammesso a impianto </t>
  </si>
  <si>
    <t>A3</t>
  </si>
  <si>
    <t>ACCUMULO</t>
  </si>
  <si>
    <t>Spesa sotenuta a kWh (da fattura)</t>
  </si>
  <si>
    <t xml:space="preserve">Costo max ammesso a kWh </t>
  </si>
  <si>
    <t>B1</t>
  </si>
  <si>
    <t>kW - INSERIRE VALORE</t>
  </si>
  <si>
    <t>Spesa sostenuta al lordo di altri incentivi e detrazioni (euro) - INSERIRE VALORE</t>
  </si>
  <si>
    <t>Inserire i valori richiesti nelle celle gialle, il risultato comparirà nelle celle verdi.</t>
  </si>
  <si>
    <t>calcolo incentivo che verrà erogato</t>
  </si>
  <si>
    <t>Watt - INSERIRE VALORE</t>
  </si>
  <si>
    <t>kWh - INSERIRE VALORE</t>
  </si>
  <si>
    <r>
      <t xml:space="preserve">FOTOVOLTAICO </t>
    </r>
    <r>
      <rPr>
        <b/>
        <sz val="22"/>
        <color theme="1"/>
        <rFont val="Calibri"/>
        <family val="2"/>
      </rPr>
      <t>≥</t>
    </r>
    <r>
      <rPr>
        <b/>
        <sz val="22"/>
        <color theme="1"/>
        <rFont val="Calibri"/>
        <family val="2"/>
        <scheme val="minor"/>
      </rPr>
      <t xml:space="preserve"> 800 Watt</t>
    </r>
  </si>
  <si>
    <r>
      <t xml:space="preserve">FOTOVOLTAICO </t>
    </r>
    <r>
      <rPr>
        <b/>
        <sz val="22"/>
        <color theme="1"/>
        <rFont val="Calibri"/>
        <family val="2"/>
      </rPr>
      <t>≥</t>
    </r>
    <r>
      <rPr>
        <b/>
        <sz val="22"/>
        <color theme="1"/>
        <rFont val="Calibri"/>
        <family val="2"/>
        <scheme val="minor"/>
      </rPr>
      <t xml:space="preserve"> 800 Watt</t>
    </r>
    <r>
      <rPr>
        <b/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  <r>
      <rPr>
        <b/>
        <sz val="8"/>
        <color rgb="FFFF0000"/>
        <rFont val="Calibri"/>
        <family val="2"/>
        <scheme val="minor"/>
      </rPr>
      <t xml:space="preserve">in caso di </t>
    </r>
    <r>
      <rPr>
        <b/>
        <sz val="10"/>
        <color rgb="FFFF0000"/>
        <rFont val="Calibri"/>
        <family val="2"/>
        <scheme val="minor"/>
      </rPr>
      <t>obbligo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pannelli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fotovoltaici pigmentati</t>
    </r>
    <r>
      <rPr>
        <b/>
        <sz val="8"/>
        <color rgb="FFFF0000"/>
        <rFont val="Calibri"/>
        <family val="2"/>
        <scheme val="minor"/>
      </rPr>
      <t xml:space="preserve"> o </t>
    </r>
    <r>
      <rPr>
        <b/>
        <sz val="10"/>
        <color rgb="FFFF0000"/>
        <rFont val="Calibri"/>
        <family val="2"/>
        <scheme val="minor"/>
      </rPr>
      <t>coppi fotovoltaici</t>
    </r>
    <r>
      <rPr>
        <b/>
        <sz val="8"/>
        <color rgb="FFFF0000"/>
        <rFont val="Calibri"/>
        <family val="2"/>
        <scheme val="minor"/>
      </rPr>
      <t>, a seguito di specifiche prescrizioni da parte delle amministrazioni competenti o Soprintendenza</t>
    </r>
  </si>
  <si>
    <t>FOTOVOLTAICO fino a 799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</si>
</sst>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DecimaWE Rg"/>
    </font>
    <font>
      <b/>
      <sz val="11"/>
      <color theme="1"/>
      <name val="DecimaWE Rg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B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44" fontId="4" fillId="2" borderId="4" xfId="0" applyNumberFormat="1" applyFont="1" applyFill="1" applyBorder="1" applyAlignment="1" applyProtection="1">
      <alignment horizontal="center" vertical="center"/>
    </xf>
    <xf numFmtId="44" fontId="4" fillId="3" borderId="4" xfId="0" applyNumberFormat="1" applyFont="1" applyFill="1" applyBorder="1" applyAlignment="1" applyProtection="1">
      <alignment horizontal="center" vertical="center"/>
    </xf>
    <xf numFmtId="44" fontId="4" fillId="4" borderId="4" xfId="0" applyNumberFormat="1" applyFont="1" applyFill="1" applyBorder="1" applyAlignment="1" applyProtection="1">
      <alignment horizontal="center" vertical="center"/>
    </xf>
    <xf numFmtId="44" fontId="4" fillId="5" borderId="4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center" vertical="center"/>
      <protection locked="0"/>
    </xf>
    <xf numFmtId="44" fontId="4" fillId="0" borderId="0" xfId="0" applyNumberFormat="1" applyFont="1" applyFill="1" applyBorder="1" applyAlignment="1" applyProtection="1">
      <alignment horizontal="center" vertical="center"/>
    </xf>
    <xf numFmtId="44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44" fontId="4" fillId="6" borderId="4" xfId="0" applyNumberFormat="1" applyFont="1" applyFill="1" applyBorder="1" applyAlignment="1" applyProtection="1">
      <alignment horizontal="center" vertical="center"/>
    </xf>
    <xf numFmtId="44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Fill="1"/>
    <xf numFmtId="2" fontId="5" fillId="8" borderId="4" xfId="0" applyNumberFormat="1" applyFont="1" applyFill="1" applyBorder="1" applyAlignment="1" applyProtection="1">
      <alignment horizontal="center" vertical="center"/>
      <protection locked="0"/>
    </xf>
    <xf numFmtId="2" fontId="5" fillId="9" borderId="4" xfId="0" applyNumberFormat="1" applyFont="1" applyFill="1" applyBorder="1" applyAlignment="1" applyProtection="1">
      <alignment horizontal="center" vertical="center"/>
      <protection locked="0"/>
    </xf>
    <xf numFmtId="44" fontId="5" fillId="9" borderId="4" xfId="0" applyNumberFormat="1" applyFont="1" applyFill="1" applyBorder="1" applyAlignment="1" applyProtection="1">
      <alignment horizontal="center" vertical="center"/>
      <protection locked="0"/>
    </xf>
    <xf numFmtId="44" fontId="5" fillId="10" borderId="4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</cellXfs>
  <cellStyles count="1"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29"/>
  <sheetViews>
    <sheetView showGridLines="0" tabSelected="1" topLeftCell="A13" zoomScale="90" zoomScaleNormal="90" workbookViewId="0">
      <selection activeCell="L17" sqref="L17"/>
    </sheetView>
  </sheetViews>
  <sheetFormatPr defaultRowHeight="14.5" x14ac:dyDescent="0.35"/>
  <cols>
    <col min="2" max="2" width="16.90625" customWidth="1"/>
    <col min="3" max="3" width="35.453125" customWidth="1"/>
    <col min="4" max="4" width="16.08984375" hidden="1" customWidth="1"/>
    <col min="5" max="8" width="12.54296875" hidden="1" customWidth="1"/>
    <col min="9" max="9" width="12.54296875" customWidth="1"/>
    <col min="13" max="13" width="11.90625" bestFit="1" customWidth="1"/>
  </cols>
  <sheetData>
    <row r="1" spans="1:9" ht="36" x14ac:dyDescent="0.8">
      <c r="A1" s="1" t="s">
        <v>0</v>
      </c>
    </row>
    <row r="2" spans="1:9" ht="15.5" x14ac:dyDescent="0.35">
      <c r="A2" s="22" t="s">
        <v>18</v>
      </c>
    </row>
    <row r="3" spans="1:9" ht="36" x14ac:dyDescent="0.8">
      <c r="A3" s="1"/>
    </row>
    <row r="5" spans="1:9" s="13" customFormat="1" ht="28.5" x14ac:dyDescent="0.65">
      <c r="A5" s="17" t="s">
        <v>22</v>
      </c>
    </row>
    <row r="6" spans="1:9" ht="3.65" customHeight="1" thickBot="1" x14ac:dyDescent="0.4">
      <c r="A6" s="2"/>
      <c r="B6" s="2"/>
      <c r="C6" s="2"/>
      <c r="D6" s="2"/>
      <c r="E6" s="3"/>
      <c r="F6" s="4"/>
    </row>
    <row r="7" spans="1:9" ht="14.4" customHeight="1" x14ac:dyDescent="0.35">
      <c r="A7" s="29" t="s">
        <v>3</v>
      </c>
      <c r="B7" s="32" t="s">
        <v>16</v>
      </c>
      <c r="C7" s="32" t="s">
        <v>17</v>
      </c>
      <c r="D7" s="47" t="s">
        <v>4</v>
      </c>
      <c r="E7" s="38" t="s">
        <v>5</v>
      </c>
      <c r="F7" s="41" t="s">
        <v>6</v>
      </c>
      <c r="G7" s="26" t="s">
        <v>7</v>
      </c>
      <c r="H7" s="26" t="s">
        <v>8</v>
      </c>
      <c r="I7" s="23" t="s">
        <v>19</v>
      </c>
    </row>
    <row r="8" spans="1:9" ht="19.399999999999999" customHeight="1" x14ac:dyDescent="0.35">
      <c r="A8" s="30"/>
      <c r="B8" s="33"/>
      <c r="C8" s="33"/>
      <c r="D8" s="48"/>
      <c r="E8" s="39"/>
      <c r="F8" s="42"/>
      <c r="G8" s="27"/>
      <c r="H8" s="27"/>
      <c r="I8" s="24"/>
    </row>
    <row r="9" spans="1:9" ht="15" thickBot="1" x14ac:dyDescent="0.4">
      <c r="A9" s="31"/>
      <c r="B9" s="34"/>
      <c r="C9" s="34"/>
      <c r="D9" s="49"/>
      <c r="E9" s="40"/>
      <c r="F9" s="43"/>
      <c r="G9" s="28"/>
      <c r="H9" s="28"/>
      <c r="I9" s="25"/>
    </row>
    <row r="10" spans="1:9" ht="34.65" customHeight="1" thickBot="1" x14ac:dyDescent="0.4">
      <c r="A10" s="18" t="s">
        <v>9</v>
      </c>
      <c r="B10" s="19"/>
      <c r="C10" s="20"/>
      <c r="D10" s="5" t="e">
        <f>C10/B10</f>
        <v>#DIV/0!</v>
      </c>
      <c r="E10" s="6">
        <v>3000</v>
      </c>
      <c r="F10" s="7">
        <v>7200</v>
      </c>
      <c r="G10" s="8" t="e">
        <f>IF(D10&lt;E10,C10*0.4,B10*1200)</f>
        <v>#DIV/0!</v>
      </c>
      <c r="H10" s="8" t="e">
        <f>IF(G10&gt;F10,F10,G10)</f>
        <v>#DIV/0!</v>
      </c>
      <c r="I10" s="21" t="e">
        <f>H10</f>
        <v>#DIV/0!</v>
      </c>
    </row>
    <row r="11" spans="1:9" s="13" customFormat="1" ht="24" customHeight="1" x14ac:dyDescent="0.35">
      <c r="A11" s="9"/>
      <c r="B11" s="9"/>
      <c r="C11" s="10"/>
      <c r="D11" s="11"/>
      <c r="E11" s="11"/>
      <c r="F11" s="11"/>
      <c r="G11" s="11"/>
      <c r="H11" s="11"/>
      <c r="I11" s="12"/>
    </row>
    <row r="12" spans="1:9" s="13" customFormat="1" ht="54" customHeight="1" thickBot="1" x14ac:dyDescent="0.4">
      <c r="A12" s="50" t="s">
        <v>23</v>
      </c>
      <c r="B12" s="50"/>
      <c r="C12" s="50"/>
      <c r="D12" s="50"/>
      <c r="E12" s="50"/>
      <c r="F12" s="50"/>
      <c r="G12" s="50"/>
      <c r="H12" s="50"/>
      <c r="I12" s="50"/>
    </row>
    <row r="13" spans="1:9" ht="14.4" customHeight="1" x14ac:dyDescent="0.35">
      <c r="A13" s="29" t="s">
        <v>3</v>
      </c>
      <c r="B13" s="32" t="s">
        <v>16</v>
      </c>
      <c r="C13" s="32" t="s">
        <v>17</v>
      </c>
      <c r="D13" s="47" t="s">
        <v>4</v>
      </c>
      <c r="E13" s="38" t="s">
        <v>5</v>
      </c>
      <c r="F13" s="41" t="s">
        <v>6</v>
      </c>
      <c r="G13" s="26" t="s">
        <v>7</v>
      </c>
      <c r="H13" s="26" t="s">
        <v>8</v>
      </c>
      <c r="I13" s="23" t="s">
        <v>19</v>
      </c>
    </row>
    <row r="14" spans="1:9" ht="19.399999999999999" customHeight="1" x14ac:dyDescent="0.35">
      <c r="A14" s="30"/>
      <c r="B14" s="33"/>
      <c r="C14" s="33"/>
      <c r="D14" s="48"/>
      <c r="E14" s="39"/>
      <c r="F14" s="42"/>
      <c r="G14" s="27"/>
      <c r="H14" s="27"/>
      <c r="I14" s="24"/>
    </row>
    <row r="15" spans="1:9" ht="15" thickBot="1" x14ac:dyDescent="0.4">
      <c r="A15" s="31"/>
      <c r="B15" s="34"/>
      <c r="C15" s="34"/>
      <c r="D15" s="49"/>
      <c r="E15" s="40"/>
      <c r="F15" s="43"/>
      <c r="G15" s="28"/>
      <c r="H15" s="28"/>
      <c r="I15" s="25"/>
    </row>
    <row r="16" spans="1:9" ht="34.65" customHeight="1" thickBot="1" x14ac:dyDescent="0.4">
      <c r="A16" s="18" t="s">
        <v>9</v>
      </c>
      <c r="B16" s="19"/>
      <c r="C16" s="20"/>
      <c r="D16" s="5" t="e">
        <f>C16/B16</f>
        <v>#DIV/0!</v>
      </c>
      <c r="E16" s="6">
        <v>3600</v>
      </c>
      <c r="F16" s="7">
        <v>8640</v>
      </c>
      <c r="G16" s="8" t="e">
        <f>IF(D16&lt;E16,C16*0.4,B16*1440)</f>
        <v>#DIV/0!</v>
      </c>
      <c r="H16" s="8" t="e">
        <f>IF(G16&gt;F16,F16,G16)</f>
        <v>#DIV/0!</v>
      </c>
      <c r="I16" s="21" t="e">
        <f>H16</f>
        <v>#DIV/0!</v>
      </c>
    </row>
    <row r="17" spans="1:9" s="13" customFormat="1" ht="34.65" customHeight="1" x14ac:dyDescent="0.35">
      <c r="A17" s="9"/>
      <c r="B17" s="9"/>
      <c r="C17" s="10"/>
      <c r="D17" s="11"/>
      <c r="E17" s="11"/>
      <c r="F17" s="11"/>
      <c r="G17" s="11"/>
      <c r="H17" s="11"/>
      <c r="I17" s="12"/>
    </row>
    <row r="18" spans="1:9" s="13" customFormat="1" ht="29" thickBot="1" x14ac:dyDescent="0.7">
      <c r="A18" s="17" t="s">
        <v>24</v>
      </c>
    </row>
    <row r="19" spans="1:9" ht="14.4" customHeight="1" x14ac:dyDescent="0.35">
      <c r="A19" s="29" t="s">
        <v>3</v>
      </c>
      <c r="B19" s="32" t="s">
        <v>20</v>
      </c>
      <c r="C19" s="32" t="s">
        <v>17</v>
      </c>
      <c r="D19" s="44"/>
      <c r="E19" s="38" t="s">
        <v>10</v>
      </c>
      <c r="F19" s="41" t="s">
        <v>6</v>
      </c>
      <c r="G19" s="26"/>
      <c r="H19" s="26"/>
      <c r="I19" s="23" t="s">
        <v>19</v>
      </c>
    </row>
    <row r="20" spans="1:9" ht="19.399999999999999" customHeight="1" x14ac:dyDescent="0.35">
      <c r="A20" s="30"/>
      <c r="B20" s="33"/>
      <c r="C20" s="33"/>
      <c r="D20" s="45"/>
      <c r="E20" s="39"/>
      <c r="F20" s="42"/>
      <c r="G20" s="27"/>
      <c r="H20" s="27"/>
      <c r="I20" s="24"/>
    </row>
    <row r="21" spans="1:9" ht="15" thickBot="1" x14ac:dyDescent="0.4">
      <c r="A21" s="31"/>
      <c r="B21" s="34"/>
      <c r="C21" s="34"/>
      <c r="D21" s="46"/>
      <c r="E21" s="40"/>
      <c r="F21" s="43"/>
      <c r="G21" s="28"/>
      <c r="H21" s="28"/>
      <c r="I21" s="25"/>
    </row>
    <row r="22" spans="1:9" ht="34.65" customHeight="1" thickBot="1" x14ac:dyDescent="0.4">
      <c r="A22" s="18" t="s">
        <v>11</v>
      </c>
      <c r="B22" s="19"/>
      <c r="C22" s="20"/>
      <c r="D22" s="14"/>
      <c r="E22" s="6">
        <v>1720</v>
      </c>
      <c r="F22" s="7">
        <v>688</v>
      </c>
      <c r="G22" s="8"/>
      <c r="H22" s="8"/>
      <c r="I22" s="21">
        <f>IF(C22&lt;E22,C22*0.4,688)</f>
        <v>0</v>
      </c>
    </row>
    <row r="23" spans="1:9" s="13" customFormat="1" ht="34.65" customHeight="1" x14ac:dyDescent="0.35">
      <c r="A23" s="9"/>
      <c r="B23" s="9"/>
      <c r="C23" s="10"/>
      <c r="D23" s="11"/>
      <c r="E23" s="11"/>
      <c r="F23" s="11"/>
      <c r="G23" s="11"/>
      <c r="H23" s="11"/>
      <c r="I23" s="12"/>
    </row>
    <row r="24" spans="1:9" s="13" customFormat="1" ht="29" thickBot="1" x14ac:dyDescent="0.7">
      <c r="A24" s="17" t="s">
        <v>12</v>
      </c>
      <c r="E24" s="13" t="s">
        <v>1</v>
      </c>
      <c r="F24" s="13" t="s">
        <v>2</v>
      </c>
    </row>
    <row r="25" spans="1:9" ht="14.5" customHeight="1" x14ac:dyDescent="0.35">
      <c r="A25" s="29" t="s">
        <v>3</v>
      </c>
      <c r="B25" s="32" t="s">
        <v>21</v>
      </c>
      <c r="C25" s="32" t="s">
        <v>17</v>
      </c>
      <c r="D25" s="35" t="s">
        <v>13</v>
      </c>
      <c r="E25" s="38" t="s">
        <v>14</v>
      </c>
      <c r="F25" s="41" t="s">
        <v>6</v>
      </c>
      <c r="G25" s="26" t="s">
        <v>7</v>
      </c>
      <c r="H25" s="26" t="s">
        <v>8</v>
      </c>
      <c r="I25" s="23" t="s">
        <v>19</v>
      </c>
    </row>
    <row r="26" spans="1:9" x14ac:dyDescent="0.35">
      <c r="A26" s="30"/>
      <c r="B26" s="33"/>
      <c r="C26" s="33"/>
      <c r="D26" s="36"/>
      <c r="E26" s="39"/>
      <c r="F26" s="42"/>
      <c r="G26" s="27"/>
      <c r="H26" s="27"/>
      <c r="I26" s="24"/>
    </row>
    <row r="27" spans="1:9" ht="15" thickBot="1" x14ac:dyDescent="0.4">
      <c r="A27" s="31"/>
      <c r="B27" s="34"/>
      <c r="C27" s="34"/>
      <c r="D27" s="37"/>
      <c r="E27" s="40"/>
      <c r="F27" s="43"/>
      <c r="G27" s="28"/>
      <c r="H27" s="28"/>
      <c r="I27" s="25"/>
    </row>
    <row r="28" spans="1:9" ht="40.4" customHeight="1" thickBot="1" x14ac:dyDescent="0.4">
      <c r="A28" s="18" t="s">
        <v>15</v>
      </c>
      <c r="B28" s="19"/>
      <c r="C28" s="20"/>
      <c r="D28" s="15" t="e">
        <f>C28/B28</f>
        <v>#DIV/0!</v>
      </c>
      <c r="E28" s="6">
        <v>1130</v>
      </c>
      <c r="F28" s="7">
        <v>5424</v>
      </c>
      <c r="G28" s="8" t="e">
        <f>IF(D28&lt;E28,C28*0.4,B28*452)</f>
        <v>#DIV/0!</v>
      </c>
      <c r="H28" s="8" t="e">
        <f>IF(G28&gt;F28,F28,G28)</f>
        <v>#DIV/0!</v>
      </c>
      <c r="I28" s="21" t="e">
        <f>H28</f>
        <v>#DIV/0!</v>
      </c>
    </row>
    <row r="29" spans="1:9" x14ac:dyDescent="0.35">
      <c r="D29" s="16"/>
    </row>
  </sheetData>
  <sheetProtection algorithmName="SHA-512" hashValue="mouE3TMyjptoS5D5H/nNDCC4DRtcTGHcBXf9pbUL6hjL1jDBbQppWRACK/fEQey/njVne0B6wMPBTFeBh/8Glw==" saltValue="qIZohnOOsIWoiMp/bYDCqQ==" spinCount="100000" sheet="1" objects="1" scenarios="1"/>
  <mergeCells count="37">
    <mergeCell ref="F13:F15"/>
    <mergeCell ref="G13:G15"/>
    <mergeCell ref="H13:H15"/>
    <mergeCell ref="I13:I15"/>
    <mergeCell ref="A12:I12"/>
    <mergeCell ref="A13:A15"/>
    <mergeCell ref="B13:B15"/>
    <mergeCell ref="C13:C15"/>
    <mergeCell ref="D13:D15"/>
    <mergeCell ref="E13:E15"/>
    <mergeCell ref="G7:G9"/>
    <mergeCell ref="H7:H9"/>
    <mergeCell ref="I7:I9"/>
    <mergeCell ref="A19:A21"/>
    <mergeCell ref="B19:B21"/>
    <mergeCell ref="C19:C21"/>
    <mergeCell ref="D19:D21"/>
    <mergeCell ref="E19:E21"/>
    <mergeCell ref="F19:F21"/>
    <mergeCell ref="G19:G21"/>
    <mergeCell ref="A7:A9"/>
    <mergeCell ref="B7:B9"/>
    <mergeCell ref="C7:C9"/>
    <mergeCell ref="D7:D9"/>
    <mergeCell ref="E7:E9"/>
    <mergeCell ref="F7:F9"/>
    <mergeCell ref="I25:I27"/>
    <mergeCell ref="H19:H21"/>
    <mergeCell ref="I19:I21"/>
    <mergeCell ref="A25:A27"/>
    <mergeCell ref="B25:B27"/>
    <mergeCell ref="C25:C27"/>
    <mergeCell ref="D25:D27"/>
    <mergeCell ref="E25:E27"/>
    <mergeCell ref="F25:F27"/>
    <mergeCell ref="G25:G27"/>
    <mergeCell ref="H25:H27"/>
  </mergeCells>
  <conditionalFormatting sqref="D17 D10:D11">
    <cfRule type="cellIs" dxfId="7" priority="8" operator="greaterThan">
      <formula>3000</formula>
    </cfRule>
  </conditionalFormatting>
  <conditionalFormatting sqref="G17 G10:G11">
    <cfRule type="cellIs" dxfId="6" priority="7" operator="greaterThan">
      <formula>7200</formula>
    </cfRule>
  </conditionalFormatting>
  <conditionalFormatting sqref="D28">
    <cfRule type="cellIs" dxfId="5" priority="6" operator="greaterThan">
      <formula>3000</formula>
    </cfRule>
  </conditionalFormatting>
  <conditionalFormatting sqref="G28">
    <cfRule type="cellIs" dxfId="4" priority="5" operator="greaterThan">
      <formula>7200</formula>
    </cfRule>
  </conditionalFormatting>
  <conditionalFormatting sqref="D22:D23">
    <cfRule type="cellIs" dxfId="3" priority="4" operator="greaterThan">
      <formula>3000</formula>
    </cfRule>
  </conditionalFormatting>
  <conditionalFormatting sqref="G22:G23">
    <cfRule type="cellIs" dxfId="2" priority="3" operator="greaterThan">
      <formula>7200</formula>
    </cfRule>
  </conditionalFormatting>
  <conditionalFormatting sqref="D16">
    <cfRule type="cellIs" dxfId="1" priority="2" operator="greaterThan">
      <formula>3000</formula>
    </cfRule>
  </conditionalFormatting>
  <conditionalFormatting sqref="G16">
    <cfRule type="cellIs" dxfId="0" priority="1" operator="greaterThan">
      <formula>7200</formula>
    </cfRule>
  </conditionalFormatting>
  <dataValidations disablePrompts="1" count="6">
    <dataValidation type="decimal" operator="lessThan" allowBlank="1" showInputMessage="1" showErrorMessage="1" errorTitle="Valore max superato" error="Valore max superato" sqref="B22" xr:uid="{00000000-0002-0000-0000-000000000000}">
      <formula1>800</formula1>
    </dataValidation>
    <dataValidation type="decimal" operator="lessThan" allowBlank="1" showInputMessage="1" showErrorMessage="1" errorTitle="importo max superato" error="importo max superato" sqref="C28" xr:uid="{00000000-0002-0000-0000-000001000000}">
      <formula1>M22</formula1>
    </dataValidation>
    <dataValidation type="decimal" operator="lessThan" allowBlank="1" showInputMessage="1" showErrorMessage="1" errorTitle="importo max superato" error="importo max superato" sqref="C10" xr:uid="{00000000-0002-0000-0000-000002000000}">
      <formula1>M5</formula1>
    </dataValidation>
    <dataValidation type="decimal" operator="lessThan" allowBlank="1" showInputMessage="1" showErrorMessage="1" errorTitle="importo max superato" error="importo max superato" sqref="C17" xr:uid="{00000000-0002-0000-0000-000003000000}">
      <formula1>M6</formula1>
    </dataValidation>
    <dataValidation type="decimal" operator="lessThan" allowBlank="1" showInputMessage="1" showErrorMessage="1" errorTitle="importo max superato" error="importo max superato" sqref="C11" xr:uid="{00000000-0002-0000-0000-000004000000}">
      <formula1>#REF!</formula1>
    </dataValidation>
    <dataValidation type="decimal" operator="lessThan" allowBlank="1" showInputMessage="1" showErrorMessage="1" errorTitle="importo max superato" error="importo max superato" sqref="C22:C23 C16" xr:uid="{00000000-0002-0000-0000-000005000000}">
      <formula1>M12</formula1>
    </dataValidation>
  </dataValidations>
  <pageMargins left="0.7" right="0.7" top="0.75" bottom="0.75" header="0.3" footer="0.3"/>
  <pageSetup paperSize="9" orientation="portrait" r:id="rId1"/>
  <ignoredErrors>
    <ignoredError sqref="I28 I16 I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incentivo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Milesi Raffaella</dc:creator>
  <cp:lastModifiedBy>Milesi Raffaella</cp:lastModifiedBy>
  <dcterms:created xsi:type="dcterms:W3CDTF">2023-02-27T08:40:56Z</dcterms:created>
  <dcterms:modified xsi:type="dcterms:W3CDTF">2023-06-12T14:02:45Z</dcterms:modified>
</cp:coreProperties>
</file>