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70685\Downloads\"/>
    </mc:Choice>
  </mc:AlternateContent>
  <xr:revisionPtr revIDLastSave="0" documentId="13_ncr:20001_{D9BC317C-EE87-4BB2-AB2C-94B8694E084C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Esempio Hotel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14" i="1"/>
  <c r="G14" i="1" s="1"/>
  <c r="B26" i="1" l="1"/>
  <c r="B31" i="1" s="1"/>
  <c r="G15" i="1"/>
  <c r="G16" i="1" s="1"/>
  <c r="G17" i="1" s="1"/>
  <c r="G18" i="1" s="1"/>
  <c r="G19" i="1" s="1"/>
  <c r="G20" i="1" s="1"/>
  <c r="G21" i="1" s="1"/>
  <c r="G22" i="1" s="1"/>
  <c r="G23" i="1" s="1"/>
  <c r="F14" i="1"/>
  <c r="B27" i="1" l="1"/>
  <c r="B28" i="1"/>
  <c r="B32" i="1" l="1"/>
  <c r="B33" i="1"/>
</calcChain>
</file>

<file path=xl/sharedStrings.xml><?xml version="1.0" encoding="utf-8"?>
<sst xmlns="http://schemas.openxmlformats.org/spreadsheetml/2006/main" count="35" uniqueCount="33">
  <si>
    <t>Col0</t>
  </si>
  <si>
    <t>Col1</t>
  </si>
  <si>
    <t>Col2</t>
  </si>
  <si>
    <t>Col3</t>
  </si>
  <si>
    <t>Col4</t>
  </si>
  <si>
    <t>Col5</t>
  </si>
  <si>
    <t>Col6</t>
  </si>
  <si>
    <t>Tasso sconto</t>
  </si>
  <si>
    <t>5%</t>
  </si>
  <si>
    <t>Tasso interesse debito</t>
  </si>
  <si>
    <t>3%</t>
  </si>
  <si>
    <t>Debito iniziale</t>
  </si>
  <si>
    <t>10</t>
  </si>
  <si>
    <t>Contributo pubblico</t>
  </si>
  <si>
    <t>800000</t>
  </si>
  <si>
    <t>Anno</t>
  </si>
  <si>
    <t>Ricavi</t>
  </si>
  <si>
    <t>Costi</t>
  </si>
  <si>
    <t>Flusso cumulato</t>
  </si>
  <si>
    <t>VAN</t>
  </si>
  <si>
    <t>DSCR medio</t>
  </si>
  <si>
    <t>DSCR minimo</t>
  </si>
  <si>
    <t>VAN sostenibile</t>
  </si>
  <si>
    <t>Servizio debito 
(rata annua del finanziamento)</t>
  </si>
  <si>
    <t>Flusso Cassa Netto</t>
  </si>
  <si>
    <t>DSCR
(rapporto copertura debito)</t>
  </si>
  <si>
    <t>Durata finanziamento/mutuo (anni)</t>
  </si>
  <si>
    <t>*inserire il tasso per calcolo VAN</t>
  </si>
  <si>
    <t>*ammontare finanziamento/mutuo</t>
  </si>
  <si>
    <t>*aggiungere righe nella tabella andamento in base alla durata</t>
  </si>
  <si>
    <t>ANDAMENTO ATTIVITA'</t>
  </si>
  <si>
    <t>Rata annua finanziamento</t>
  </si>
  <si>
    <t>*modificare in base all'importo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</si>
</sst>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77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8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2" fontId="0" fillId="0" borderId="0" xfId="0" applyNumberFormat="1"/>
    <xf numFmtId="177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F30" sqref="F30"/>
    </sheetView>
  </sheetViews>
  <sheetFormatPr defaultRowHeight="15" x14ac:dyDescent="0.25"/>
  <cols>
    <col min="1" max="1" width="34.140625" customWidth="1"/>
    <col min="2" max="2" width="15.7109375" customWidth="1"/>
    <col min="3" max="3" width="13.28515625" customWidth="1"/>
    <col min="4" max="4" width="29.140625" customWidth="1"/>
    <col min="5" max="5" width="18.5703125" customWidth="1"/>
    <col min="6" max="6" width="26.7109375" customWidth="1"/>
    <col min="7" max="7" width="15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3" spans="1:7" x14ac:dyDescent="0.25">
      <c r="A3" t="s">
        <v>7</v>
      </c>
      <c r="B3" s="10" t="s">
        <v>8</v>
      </c>
      <c r="C3" s="5" t="s">
        <v>27</v>
      </c>
    </row>
    <row r="4" spans="1:7" x14ac:dyDescent="0.25">
      <c r="A4" t="s">
        <v>9</v>
      </c>
      <c r="B4" s="10" t="s">
        <v>10</v>
      </c>
    </row>
    <row r="5" spans="1:7" x14ac:dyDescent="0.25">
      <c r="A5" t="s">
        <v>11</v>
      </c>
      <c r="B5" s="10">
        <v>2000000</v>
      </c>
      <c r="C5" s="5" t="s">
        <v>28</v>
      </c>
    </row>
    <row r="6" spans="1:7" x14ac:dyDescent="0.25">
      <c r="A6" t="s">
        <v>26</v>
      </c>
      <c r="B6" s="10" t="s">
        <v>12</v>
      </c>
      <c r="C6" s="5" t="s">
        <v>29</v>
      </c>
    </row>
    <row r="7" spans="1:7" x14ac:dyDescent="0.25">
      <c r="A7" t="s">
        <v>31</v>
      </c>
      <c r="B7" s="11">
        <f>PMT(3%, 10, -2000000)</f>
        <v>234461.01321031916</v>
      </c>
      <c r="C7" s="5" t="s">
        <v>32</v>
      </c>
    </row>
    <row r="8" spans="1:7" x14ac:dyDescent="0.25">
      <c r="A8" t="s">
        <v>13</v>
      </c>
      <c r="B8" s="10" t="s">
        <v>14</v>
      </c>
    </row>
    <row r="10" spans="1:7" ht="12.75" customHeight="1" x14ac:dyDescent="0.25">
      <c r="A10" s="4" t="s">
        <v>30</v>
      </c>
    </row>
    <row r="11" spans="1:7" hidden="1" x14ac:dyDescent="0.25"/>
    <row r="12" spans="1:7" ht="36" customHeight="1" x14ac:dyDescent="0.25">
      <c r="A12" t="s">
        <v>15</v>
      </c>
      <c r="B12" t="s">
        <v>16</v>
      </c>
      <c r="C12" t="s">
        <v>17</v>
      </c>
      <c r="D12" s="3" t="s">
        <v>23</v>
      </c>
      <c r="E12" t="s">
        <v>24</v>
      </c>
      <c r="F12" s="3" t="s">
        <v>25</v>
      </c>
      <c r="G12" t="s">
        <v>18</v>
      </c>
    </row>
    <row r="13" spans="1:7" x14ac:dyDescent="0.25">
      <c r="E13">
        <v>-2000000</v>
      </c>
    </row>
    <row r="14" spans="1:7" x14ac:dyDescent="0.25">
      <c r="A14">
        <v>1</v>
      </c>
      <c r="B14">
        <v>900000</v>
      </c>
      <c r="C14">
        <v>600000</v>
      </c>
      <c r="D14" s="9">
        <v>234461.01</v>
      </c>
      <c r="E14">
        <f>B14-C14</f>
        <v>300000</v>
      </c>
      <c r="F14" s="7">
        <f>E14/D14</f>
        <v>1.2795304430361363</v>
      </c>
      <c r="G14">
        <f>E14</f>
        <v>300000</v>
      </c>
    </row>
    <row r="15" spans="1:7" x14ac:dyDescent="0.25">
      <c r="A15">
        <v>2</v>
      </c>
      <c r="B15">
        <v>950000</v>
      </c>
      <c r="C15">
        <v>620000</v>
      </c>
      <c r="D15" s="9">
        <v>234461.01</v>
      </c>
      <c r="E15">
        <f t="shared" ref="E15:E23" si="0">B15-C15</f>
        <v>330000</v>
      </c>
      <c r="F15" s="7">
        <f t="shared" ref="F15:F23" si="1">E15/D15</f>
        <v>1.4074834873397499</v>
      </c>
      <c r="G15">
        <f>G14+E15</f>
        <v>630000</v>
      </c>
    </row>
    <row r="16" spans="1:7" x14ac:dyDescent="0.25">
      <c r="A16">
        <v>3</v>
      </c>
      <c r="B16">
        <v>1000000</v>
      </c>
      <c r="C16">
        <v>640000</v>
      </c>
      <c r="D16" s="9">
        <v>234461.01</v>
      </c>
      <c r="E16">
        <f t="shared" si="0"/>
        <v>360000</v>
      </c>
      <c r="F16" s="7">
        <f t="shared" si="1"/>
        <v>1.5354365316433636</v>
      </c>
      <c r="G16">
        <f t="shared" ref="G16:G23" si="2">G15+E16</f>
        <v>990000</v>
      </c>
    </row>
    <row r="17" spans="1:12" x14ac:dyDescent="0.25">
      <c r="A17">
        <v>4</v>
      </c>
      <c r="B17">
        <v>1050000</v>
      </c>
      <c r="C17">
        <v>660000</v>
      </c>
      <c r="D17" s="9">
        <v>234461.01</v>
      </c>
      <c r="E17">
        <f t="shared" si="0"/>
        <v>390000</v>
      </c>
      <c r="F17" s="7">
        <f t="shared" si="1"/>
        <v>1.6633895759469772</v>
      </c>
      <c r="G17">
        <f t="shared" si="2"/>
        <v>1380000</v>
      </c>
    </row>
    <row r="18" spans="1:12" x14ac:dyDescent="0.25">
      <c r="A18">
        <v>5</v>
      </c>
      <c r="B18">
        <v>1100000</v>
      </c>
      <c r="C18">
        <v>680000</v>
      </c>
      <c r="D18" s="9">
        <v>234461.01</v>
      </c>
      <c r="E18">
        <f t="shared" si="0"/>
        <v>420000</v>
      </c>
      <c r="F18" s="7">
        <f t="shared" si="1"/>
        <v>1.7913426202505909</v>
      </c>
      <c r="G18">
        <f t="shared" si="2"/>
        <v>1800000</v>
      </c>
    </row>
    <row r="19" spans="1:12" x14ac:dyDescent="0.25">
      <c r="A19">
        <v>6</v>
      </c>
      <c r="B19">
        <v>1150000</v>
      </c>
      <c r="C19">
        <v>700000</v>
      </c>
      <c r="D19" s="9">
        <v>234461.01</v>
      </c>
      <c r="E19">
        <f t="shared" si="0"/>
        <v>450000</v>
      </c>
      <c r="F19" s="7">
        <f t="shared" si="1"/>
        <v>1.9192956645542045</v>
      </c>
      <c r="G19">
        <f t="shared" si="2"/>
        <v>2250000</v>
      </c>
    </row>
    <row r="20" spans="1:12" x14ac:dyDescent="0.25">
      <c r="A20">
        <v>7</v>
      </c>
      <c r="B20">
        <v>1200000</v>
      </c>
      <c r="C20">
        <v>720000</v>
      </c>
      <c r="D20" s="9">
        <v>234461.01</v>
      </c>
      <c r="E20">
        <f t="shared" si="0"/>
        <v>480000</v>
      </c>
      <c r="F20" s="7">
        <f t="shared" si="1"/>
        <v>2.047248708857818</v>
      </c>
      <c r="G20">
        <f t="shared" si="2"/>
        <v>2730000</v>
      </c>
    </row>
    <row r="21" spans="1:12" x14ac:dyDescent="0.25">
      <c r="A21">
        <v>8</v>
      </c>
      <c r="B21">
        <v>1250000</v>
      </c>
      <c r="C21">
        <v>740000</v>
      </c>
      <c r="D21" s="9">
        <v>234461.01</v>
      </c>
      <c r="E21">
        <f t="shared" si="0"/>
        <v>510000</v>
      </c>
      <c r="F21" s="7">
        <f t="shared" si="1"/>
        <v>2.1752017531614318</v>
      </c>
      <c r="G21">
        <f t="shared" si="2"/>
        <v>3240000</v>
      </c>
    </row>
    <row r="22" spans="1:12" x14ac:dyDescent="0.25">
      <c r="A22">
        <v>9</v>
      </c>
      <c r="B22">
        <v>1300000</v>
      </c>
      <c r="C22">
        <v>760000</v>
      </c>
      <c r="D22" s="9">
        <v>234461.01</v>
      </c>
      <c r="E22">
        <f t="shared" si="0"/>
        <v>540000</v>
      </c>
      <c r="F22" s="7">
        <f t="shared" si="1"/>
        <v>2.3031547974650453</v>
      </c>
      <c r="G22">
        <f t="shared" si="2"/>
        <v>3780000</v>
      </c>
    </row>
    <row r="23" spans="1:12" x14ac:dyDescent="0.25">
      <c r="A23">
        <v>10</v>
      </c>
      <c r="B23">
        <v>1350000</v>
      </c>
      <c r="C23">
        <v>780000</v>
      </c>
      <c r="D23" s="9">
        <v>234461.01</v>
      </c>
      <c r="E23">
        <f t="shared" si="0"/>
        <v>570000</v>
      </c>
      <c r="F23" s="7">
        <f t="shared" si="1"/>
        <v>2.4311078417686591</v>
      </c>
      <c r="G23">
        <f t="shared" si="2"/>
        <v>4350000</v>
      </c>
    </row>
    <row r="26" spans="1:12" x14ac:dyDescent="0.25">
      <c r="A26" t="s">
        <v>19</v>
      </c>
      <c r="B26" s="2">
        <f>NPV(5%,E14:E23)+E13</f>
        <v>1266081.9150217744</v>
      </c>
    </row>
    <row r="27" spans="1:12" ht="16.5" x14ac:dyDescent="0.25">
      <c r="A27" t="s">
        <v>20</v>
      </c>
      <c r="B27" s="8">
        <f>AVERAGE(F14:F23)</f>
        <v>1.8553191424023978</v>
      </c>
      <c r="L27" s="6"/>
    </row>
    <row r="28" spans="1:12" x14ac:dyDescent="0.25">
      <c r="A28" t="s">
        <v>21</v>
      </c>
      <c r="B28" s="8">
        <f>MIN(F14:F23)</f>
        <v>1.2795304430361363</v>
      </c>
    </row>
    <row r="31" spans="1:12" x14ac:dyDescent="0.25">
      <c r="A31" t="s">
        <v>22</v>
      </c>
      <c r="B31" t="str">
        <f>IF(B26&gt;0,"OK","ATTENZIONE")</f>
        <v>OK</v>
      </c>
    </row>
    <row r="32" spans="1:12" x14ac:dyDescent="0.25">
      <c r="A32" t="s">
        <v>20</v>
      </c>
      <c r="B32" t="str">
        <f>IF(B27&gt;1.2,"OK","ATTENZIONE")</f>
        <v>OK</v>
      </c>
    </row>
    <row r="33" spans="1:2" x14ac:dyDescent="0.25">
      <c r="A33" t="s">
        <v>21</v>
      </c>
      <c r="B33" t="str">
        <f>IF(B27&gt;1,"OK","ATTENZIONE")</f>
        <v>OK</v>
      </c>
    </row>
    <row r="39" spans="1:2" x14ac:dyDescent="0.25">
      <c r="A39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Esempio Hotel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 Giusto Luca</cp:lastModifiedBy>
  <dcterms:created xsi:type="dcterms:W3CDTF">2026-06-16T10:27:59Z</dcterms:created>
  <dcterms:modified xsi:type="dcterms:W3CDTF">2026-06-16T11:33:22Z</dcterms:modified>
</cp:coreProperties>
</file>