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X:\DC Risorse Agricole\Ispettorato Regionale Agricoltura\Avversità\2023_Avversità\2023_Modulistica PC\ModRendic\"/>
    </mc:Choice>
  </mc:AlternateContent>
  <xr:revisionPtr revIDLastSave="0" documentId="13_ncr:1_{F4A94E55-016C-4FF7-BD94-527C94E933B5}" xr6:coauthVersionLast="47" xr6:coauthVersionMax="47" xr10:uidLastSave="{00000000-0000-0000-0000-000000000000}"/>
  <workbookProtection workbookAlgorithmName="SHA-512" workbookHashValue="6WNtjjxap7GdJkl4NzGBa3QgMq3wdmPYk/+1V1XSeqaZrlhPuQJXgdArypD+oSXok6BoGtVXG2V5q3slEzg3Pg==" workbookSaltValue="SqkMANKDcdQkbMfvQeNTuw==" workbookSpinCount="100000" lockStructure="1"/>
  <bookViews>
    <workbookView xWindow="-28920" yWindow="-120" windowWidth="29040" windowHeight="15840" tabRatio="220" firstSheet="1" activeTab="1" xr2:uid="{00000000-000D-0000-FFFF-FFFF00000000}"/>
  </bookViews>
  <sheets>
    <sheet name="data" sheetId="3" state="hidden" r:id="rId1"/>
    <sheet name="riepilogo" sheetId="2" r:id="rId2"/>
    <sheet name="elenco_spese" sheetId="1" r:id="rId3"/>
  </sheets>
  <definedNames>
    <definedName name="_xlnm.Print_Area" localSheetId="2">elenco_spese!$B$4:$N$58</definedName>
    <definedName name="_xlnm.Print_Area" localSheetId="1">riepilogo!$B$1:$E$49</definedName>
    <definedName name="CCUA">riepilogo!$C$5</definedName>
    <definedName name="DataDom">riepilogo!$D$5</definedName>
    <definedName name="tipo_pagamento">riepilogo!$A$62:$A$67</definedName>
    <definedName name="voci_spesa">riepilogo!#REF!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2" l="1"/>
  <c r="N12" i="1" s="1"/>
  <c r="D39" i="2"/>
  <c r="N32" i="1" l="1"/>
  <c r="N18" i="1"/>
  <c r="C6" i="2"/>
  <c r="E5" i="2"/>
  <c r="N9" i="1" l="1"/>
  <c r="N13" i="1"/>
  <c r="N17" i="1"/>
  <c r="N21" i="1"/>
  <c r="N25" i="1"/>
  <c r="N29" i="1"/>
  <c r="N33" i="1"/>
  <c r="N37" i="1"/>
  <c r="N41" i="1"/>
  <c r="N45" i="1"/>
  <c r="N49" i="1"/>
  <c r="N53" i="1"/>
  <c r="N57" i="1"/>
  <c r="N61" i="1"/>
  <c r="N65" i="1"/>
  <c r="N69" i="1"/>
  <c r="N73" i="1"/>
  <c r="N77" i="1"/>
  <c r="N81" i="1"/>
  <c r="N85" i="1"/>
  <c r="N89" i="1"/>
  <c r="N93" i="1"/>
  <c r="N97" i="1"/>
  <c r="N101" i="1"/>
  <c r="N105" i="1"/>
  <c r="N109" i="1"/>
  <c r="N113" i="1"/>
  <c r="N117" i="1"/>
  <c r="N121" i="1"/>
  <c r="N125" i="1"/>
  <c r="N129" i="1"/>
  <c r="N133" i="1"/>
  <c r="N137" i="1"/>
  <c r="N141" i="1"/>
  <c r="N145" i="1"/>
  <c r="N149" i="1"/>
  <c r="N153" i="1"/>
  <c r="N157" i="1"/>
  <c r="N161" i="1"/>
  <c r="N165" i="1"/>
  <c r="N169" i="1"/>
  <c r="N173" i="1"/>
  <c r="N177" i="1"/>
  <c r="N181" i="1"/>
  <c r="N185" i="1"/>
  <c r="N189" i="1"/>
  <c r="N193" i="1"/>
  <c r="N197" i="1"/>
  <c r="N201" i="1"/>
  <c r="N205" i="1"/>
  <c r="N209" i="1"/>
  <c r="N213" i="1"/>
  <c r="N217" i="1"/>
  <c r="N221" i="1"/>
  <c r="N225" i="1"/>
  <c r="N229" i="1"/>
  <c r="N233" i="1"/>
  <c r="N237" i="1"/>
  <c r="N241" i="1"/>
  <c r="N245" i="1"/>
  <c r="N249" i="1"/>
  <c r="N253" i="1"/>
  <c r="N257" i="1"/>
  <c r="N261" i="1"/>
  <c r="N265" i="1"/>
  <c r="N269" i="1"/>
  <c r="N273" i="1"/>
  <c r="N277" i="1"/>
  <c r="N281" i="1"/>
  <c r="N285" i="1"/>
  <c r="N289" i="1"/>
  <c r="N293" i="1"/>
  <c r="N297" i="1"/>
  <c r="N301" i="1"/>
  <c r="N305" i="1"/>
  <c r="N309" i="1"/>
  <c r="N313" i="1"/>
  <c r="N317" i="1"/>
  <c r="N321" i="1"/>
  <c r="N325" i="1"/>
  <c r="N329" i="1"/>
  <c r="N333" i="1"/>
  <c r="N337" i="1"/>
  <c r="N341" i="1"/>
  <c r="N345" i="1"/>
  <c r="N10" i="1"/>
  <c r="N15" i="1"/>
  <c r="N20" i="1"/>
  <c r="N26" i="1"/>
  <c r="N31" i="1"/>
  <c r="N36" i="1"/>
  <c r="N42" i="1"/>
  <c r="N47" i="1"/>
  <c r="N52" i="1"/>
  <c r="N58" i="1"/>
  <c r="N63" i="1"/>
  <c r="N68" i="1"/>
  <c r="N74" i="1"/>
  <c r="N79" i="1"/>
  <c r="N84" i="1"/>
  <c r="N90" i="1"/>
  <c r="N95" i="1"/>
  <c r="N100" i="1"/>
  <c r="N106" i="1"/>
  <c r="N111" i="1"/>
  <c r="N116" i="1"/>
  <c r="N122" i="1"/>
  <c r="N127" i="1"/>
  <c r="N132" i="1"/>
  <c r="N138" i="1"/>
  <c r="N143" i="1"/>
  <c r="N148" i="1"/>
  <c r="N154" i="1"/>
  <c r="N159" i="1"/>
  <c r="N164" i="1"/>
  <c r="N170" i="1"/>
  <c r="N175" i="1"/>
  <c r="N180" i="1"/>
  <c r="N186" i="1"/>
  <c r="N191" i="1"/>
  <c r="N196" i="1"/>
  <c r="N202" i="1"/>
  <c r="N207" i="1"/>
  <c r="N212" i="1"/>
  <c r="N218" i="1"/>
  <c r="N223" i="1"/>
  <c r="N228" i="1"/>
  <c r="N234" i="1"/>
  <c r="N239" i="1"/>
  <c r="N244" i="1"/>
  <c r="N250" i="1"/>
  <c r="N255" i="1"/>
  <c r="N260" i="1"/>
  <c r="N266" i="1"/>
  <c r="N271" i="1"/>
  <c r="N276" i="1"/>
  <c r="N282" i="1"/>
  <c r="N287" i="1"/>
  <c r="N292" i="1"/>
  <c r="N298" i="1"/>
  <c r="N303" i="1"/>
  <c r="N308" i="1"/>
  <c r="N314" i="1"/>
  <c r="N319" i="1"/>
  <c r="N324" i="1"/>
  <c r="N330" i="1"/>
  <c r="N335" i="1"/>
  <c r="N340" i="1"/>
  <c r="N346" i="1"/>
  <c r="N350" i="1"/>
  <c r="N354" i="1"/>
  <c r="N358" i="1"/>
  <c r="N362" i="1"/>
  <c r="N366" i="1"/>
  <c r="N370" i="1"/>
  <c r="N374" i="1"/>
  <c r="N378" i="1"/>
  <c r="N382" i="1"/>
  <c r="N386" i="1"/>
  <c r="N390" i="1"/>
  <c r="N394" i="1"/>
  <c r="N398" i="1"/>
  <c r="N402" i="1"/>
  <c r="N406" i="1"/>
  <c r="N410" i="1"/>
  <c r="N414" i="1"/>
  <c r="N418" i="1"/>
  <c r="N422" i="1"/>
  <c r="N426" i="1"/>
  <c r="N430" i="1"/>
  <c r="N11" i="1"/>
  <c r="N16" i="1"/>
  <c r="N22" i="1"/>
  <c r="N27" i="1"/>
  <c r="N38" i="1"/>
  <c r="N43" i="1"/>
  <c r="N48" i="1"/>
  <c r="N54" i="1"/>
  <c r="N59" i="1"/>
  <c r="N64" i="1"/>
  <c r="N70" i="1"/>
  <c r="N75" i="1"/>
  <c r="N80" i="1"/>
  <c r="N86" i="1"/>
  <c r="N91" i="1"/>
  <c r="N96" i="1"/>
  <c r="N102" i="1"/>
  <c r="N107" i="1"/>
  <c r="N112" i="1"/>
  <c r="N118" i="1"/>
  <c r="N123" i="1"/>
  <c r="N128" i="1"/>
  <c r="N134" i="1"/>
  <c r="N139" i="1"/>
  <c r="N144" i="1"/>
  <c r="N150" i="1"/>
  <c r="N155" i="1"/>
  <c r="N160" i="1"/>
  <c r="N166" i="1"/>
  <c r="N171" i="1"/>
  <c r="N176" i="1"/>
  <c r="N182" i="1"/>
  <c r="N187" i="1"/>
  <c r="N192" i="1"/>
  <c r="N198" i="1"/>
  <c r="N203" i="1"/>
  <c r="N208" i="1"/>
  <c r="N214" i="1"/>
  <c r="N219" i="1"/>
  <c r="N224" i="1"/>
  <c r="N230" i="1"/>
  <c r="N235" i="1"/>
  <c r="N240" i="1"/>
  <c r="N246" i="1"/>
  <c r="N251" i="1"/>
  <c r="N256" i="1"/>
  <c r="N262" i="1"/>
  <c r="N267" i="1"/>
  <c r="N272" i="1"/>
  <c r="N278" i="1"/>
  <c r="N283" i="1"/>
  <c r="N288" i="1"/>
  <c r="N294" i="1"/>
  <c r="N299" i="1"/>
  <c r="N304" i="1"/>
  <c r="N310" i="1"/>
  <c r="N315" i="1"/>
  <c r="N320" i="1"/>
  <c r="N326" i="1"/>
  <c r="N331" i="1"/>
  <c r="N336" i="1"/>
  <c r="N342" i="1"/>
  <c r="N347" i="1"/>
  <c r="N351" i="1"/>
  <c r="N355" i="1"/>
  <c r="N359" i="1"/>
  <c r="N363" i="1"/>
  <c r="N367" i="1"/>
  <c r="N371" i="1"/>
  <c r="N375" i="1"/>
  <c r="N379" i="1"/>
  <c r="N383" i="1"/>
  <c r="N387" i="1"/>
  <c r="N391" i="1"/>
  <c r="N395" i="1"/>
  <c r="N399" i="1"/>
  <c r="N403" i="1"/>
  <c r="N407" i="1"/>
  <c r="N411" i="1"/>
  <c r="N415" i="1"/>
  <c r="N419" i="1"/>
  <c r="N423" i="1"/>
  <c r="N427" i="1"/>
  <c r="N23" i="1"/>
  <c r="N28" i="1"/>
  <c r="N34" i="1"/>
  <c r="N39" i="1"/>
  <c r="N44" i="1"/>
  <c r="N50" i="1"/>
  <c r="N55" i="1"/>
  <c r="N60" i="1"/>
  <c r="N66" i="1"/>
  <c r="N71" i="1"/>
  <c r="N76" i="1"/>
  <c r="N82" i="1"/>
  <c r="N87" i="1"/>
  <c r="N92" i="1"/>
  <c r="N98" i="1"/>
  <c r="N103" i="1"/>
  <c r="N108" i="1"/>
  <c r="N114" i="1"/>
  <c r="N119" i="1"/>
  <c r="N124" i="1"/>
  <c r="N130" i="1"/>
  <c r="N135" i="1"/>
  <c r="N140" i="1"/>
  <c r="N146" i="1"/>
  <c r="N151" i="1"/>
  <c r="N156" i="1"/>
  <c r="N162" i="1"/>
  <c r="N167" i="1"/>
  <c r="N172" i="1"/>
  <c r="N178" i="1"/>
  <c r="N183" i="1"/>
  <c r="N188" i="1"/>
  <c r="N194" i="1"/>
  <c r="N199" i="1"/>
  <c r="N204" i="1"/>
  <c r="N210" i="1"/>
  <c r="N215" i="1"/>
  <c r="N220" i="1"/>
  <c r="N226" i="1"/>
  <c r="N231" i="1"/>
  <c r="N236" i="1"/>
  <c r="N242" i="1"/>
  <c r="N247" i="1"/>
  <c r="N252" i="1"/>
  <c r="N258" i="1"/>
  <c r="N263" i="1"/>
  <c r="N268" i="1"/>
  <c r="N274" i="1"/>
  <c r="N279" i="1"/>
  <c r="N284" i="1"/>
  <c r="N290" i="1"/>
  <c r="N295" i="1"/>
  <c r="N300" i="1"/>
  <c r="N306" i="1"/>
  <c r="N311" i="1"/>
  <c r="N316" i="1"/>
  <c r="N322" i="1"/>
  <c r="N327" i="1"/>
  <c r="N332" i="1"/>
  <c r="N338" i="1"/>
  <c r="N343" i="1"/>
  <c r="N348" i="1"/>
  <c r="N352" i="1"/>
  <c r="N356" i="1"/>
  <c r="N360" i="1"/>
  <c r="N364" i="1"/>
  <c r="N368" i="1"/>
  <c r="N372" i="1"/>
  <c r="N376" i="1"/>
  <c r="N380" i="1"/>
  <c r="N384" i="1"/>
  <c r="N388" i="1"/>
  <c r="N392" i="1"/>
  <c r="N396" i="1"/>
  <c r="N400" i="1"/>
  <c r="N404" i="1"/>
  <c r="N408" i="1"/>
  <c r="N412" i="1"/>
  <c r="N416" i="1"/>
  <c r="N420" i="1"/>
  <c r="N424" i="1"/>
  <c r="N428" i="1"/>
  <c r="N432" i="1"/>
  <c r="N14" i="1"/>
  <c r="N35" i="1"/>
  <c r="N56" i="1"/>
  <c r="N78" i="1"/>
  <c r="N99" i="1"/>
  <c r="N120" i="1"/>
  <c r="N142" i="1"/>
  <c r="N163" i="1"/>
  <c r="N184" i="1"/>
  <c r="N206" i="1"/>
  <c r="N227" i="1"/>
  <c r="N248" i="1"/>
  <c r="N270" i="1"/>
  <c r="N291" i="1"/>
  <c r="N312" i="1"/>
  <c r="N334" i="1"/>
  <c r="N353" i="1"/>
  <c r="N369" i="1"/>
  <c r="N385" i="1"/>
  <c r="N401" i="1"/>
  <c r="N417" i="1"/>
  <c r="N431" i="1"/>
  <c r="N436" i="1"/>
  <c r="N440" i="1"/>
  <c r="N444" i="1"/>
  <c r="N448" i="1"/>
  <c r="N452" i="1"/>
  <c r="N456" i="1"/>
  <c r="N460" i="1"/>
  <c r="N464" i="1"/>
  <c r="N468" i="1"/>
  <c r="N472" i="1"/>
  <c r="N476" i="1"/>
  <c r="N480" i="1"/>
  <c r="N484" i="1"/>
  <c r="N488" i="1"/>
  <c r="N492" i="1"/>
  <c r="N496" i="1"/>
  <c r="N500" i="1"/>
  <c r="N504" i="1"/>
  <c r="N508" i="1"/>
  <c r="N512" i="1"/>
  <c r="N516" i="1"/>
  <c r="N520" i="1"/>
  <c r="N524" i="1"/>
  <c r="N528" i="1"/>
  <c r="N532" i="1"/>
  <c r="N536" i="1"/>
  <c r="N540" i="1"/>
  <c r="N544" i="1"/>
  <c r="N548" i="1"/>
  <c r="N552" i="1"/>
  <c r="N556" i="1"/>
  <c r="N560" i="1"/>
  <c r="N564" i="1"/>
  <c r="N568" i="1"/>
  <c r="N572" i="1"/>
  <c r="N576" i="1"/>
  <c r="N580" i="1"/>
  <c r="N584" i="1"/>
  <c r="N588" i="1"/>
  <c r="N592" i="1"/>
  <c r="N596" i="1"/>
  <c r="N600" i="1"/>
  <c r="N604" i="1"/>
  <c r="N608" i="1"/>
  <c r="N612" i="1"/>
  <c r="N616" i="1"/>
  <c r="N620" i="1"/>
  <c r="N624" i="1"/>
  <c r="N628" i="1"/>
  <c r="N632" i="1"/>
  <c r="N636" i="1"/>
  <c r="N640" i="1"/>
  <c r="N644" i="1"/>
  <c r="N648" i="1"/>
  <c r="N652" i="1"/>
  <c r="N656" i="1"/>
  <c r="N660" i="1"/>
  <c r="N664" i="1"/>
  <c r="N668" i="1"/>
  <c r="N672" i="1"/>
  <c r="N676" i="1"/>
  <c r="N680" i="1"/>
  <c r="N684" i="1"/>
  <c r="N688" i="1"/>
  <c r="N692" i="1"/>
  <c r="N696" i="1"/>
  <c r="N700" i="1"/>
  <c r="N704" i="1"/>
  <c r="N708" i="1"/>
  <c r="N712" i="1"/>
  <c r="N716" i="1"/>
  <c r="N720" i="1"/>
  <c r="N724" i="1"/>
  <c r="N728" i="1"/>
  <c r="N732" i="1"/>
  <c r="N736" i="1"/>
  <c r="N740" i="1"/>
  <c r="N744" i="1"/>
  <c r="N748" i="1"/>
  <c r="N752" i="1"/>
  <c r="N756" i="1"/>
  <c r="N760" i="1"/>
  <c r="N764" i="1"/>
  <c r="N768" i="1"/>
  <c r="N772" i="1"/>
  <c r="N776" i="1"/>
  <c r="N780" i="1"/>
  <c r="N784" i="1"/>
  <c r="N788" i="1"/>
  <c r="N792" i="1"/>
  <c r="N796" i="1"/>
  <c r="N800" i="1"/>
  <c r="N804" i="1"/>
  <c r="N808" i="1"/>
  <c r="N812" i="1"/>
  <c r="N816" i="1"/>
  <c r="N820" i="1"/>
  <c r="N824" i="1"/>
  <c r="N828" i="1"/>
  <c r="N832" i="1"/>
  <c r="N836" i="1"/>
  <c r="N840" i="1"/>
  <c r="N844" i="1"/>
  <c r="N848" i="1"/>
  <c r="N852" i="1"/>
  <c r="N856" i="1"/>
  <c r="N860" i="1"/>
  <c r="N864" i="1"/>
  <c r="N868" i="1"/>
  <c r="N872" i="1"/>
  <c r="N876" i="1"/>
  <c r="N880" i="1"/>
  <c r="N884" i="1"/>
  <c r="N888" i="1"/>
  <c r="N892" i="1"/>
  <c r="N896" i="1"/>
  <c r="N900" i="1"/>
  <c r="N904" i="1"/>
  <c r="N908" i="1"/>
  <c r="N912" i="1"/>
  <c r="N916" i="1"/>
  <c r="N920" i="1"/>
  <c r="N924" i="1"/>
  <c r="N928" i="1"/>
  <c r="N932" i="1"/>
  <c r="N936" i="1"/>
  <c r="N940" i="1"/>
  <c r="N944" i="1"/>
  <c r="N948" i="1"/>
  <c r="N952" i="1"/>
  <c r="N956" i="1"/>
  <c r="N960" i="1"/>
  <c r="N964" i="1"/>
  <c r="N968" i="1"/>
  <c r="N972" i="1"/>
  <c r="N976" i="1"/>
  <c r="N980" i="1"/>
  <c r="N984" i="1"/>
  <c r="N988" i="1"/>
  <c r="N992" i="1"/>
  <c r="N996" i="1"/>
  <c r="N1000" i="1"/>
  <c r="N1004" i="1"/>
  <c r="N1008" i="1"/>
  <c r="N1012" i="1"/>
  <c r="N1016" i="1"/>
  <c r="N1020" i="1"/>
  <c r="N1024" i="1"/>
  <c r="N19" i="1"/>
  <c r="N40" i="1"/>
  <c r="N62" i="1"/>
  <c r="N83" i="1"/>
  <c r="N104" i="1"/>
  <c r="N126" i="1"/>
  <c r="N147" i="1"/>
  <c r="N168" i="1"/>
  <c r="N190" i="1"/>
  <c r="N211" i="1"/>
  <c r="N232" i="1"/>
  <c r="N254" i="1"/>
  <c r="N275" i="1"/>
  <c r="N296" i="1"/>
  <c r="N318" i="1"/>
  <c r="N339" i="1"/>
  <c r="N357" i="1"/>
  <c r="N373" i="1"/>
  <c r="N389" i="1"/>
  <c r="N405" i="1"/>
  <c r="N421" i="1"/>
  <c r="N433" i="1"/>
  <c r="N437" i="1"/>
  <c r="N441" i="1"/>
  <c r="N445" i="1"/>
  <c r="N449" i="1"/>
  <c r="N453" i="1"/>
  <c r="N457" i="1"/>
  <c r="N461" i="1"/>
  <c r="N465" i="1"/>
  <c r="N469" i="1"/>
  <c r="N473" i="1"/>
  <c r="N477" i="1"/>
  <c r="N481" i="1"/>
  <c r="N485" i="1"/>
  <c r="N489" i="1"/>
  <c r="N493" i="1"/>
  <c r="N497" i="1"/>
  <c r="N501" i="1"/>
  <c r="N505" i="1"/>
  <c r="N509" i="1"/>
  <c r="N513" i="1"/>
  <c r="N517" i="1"/>
  <c r="N521" i="1"/>
  <c r="N525" i="1"/>
  <c r="N529" i="1"/>
  <c r="N533" i="1"/>
  <c r="N537" i="1"/>
  <c r="N541" i="1"/>
  <c r="N545" i="1"/>
  <c r="N549" i="1"/>
  <c r="N553" i="1"/>
  <c r="N557" i="1"/>
  <c r="N561" i="1"/>
  <c r="N565" i="1"/>
  <c r="N569" i="1"/>
  <c r="N573" i="1"/>
  <c r="N577" i="1"/>
  <c r="N581" i="1"/>
  <c r="N585" i="1"/>
  <c r="N589" i="1"/>
  <c r="N593" i="1"/>
  <c r="N597" i="1"/>
  <c r="N601" i="1"/>
  <c r="N605" i="1"/>
  <c r="N609" i="1"/>
  <c r="N613" i="1"/>
  <c r="N617" i="1"/>
  <c r="N621" i="1"/>
  <c r="N625" i="1"/>
  <c r="N629" i="1"/>
  <c r="N633" i="1"/>
  <c r="N637" i="1"/>
  <c r="N641" i="1"/>
  <c r="N645" i="1"/>
  <c r="N649" i="1"/>
  <c r="N653" i="1"/>
  <c r="N657" i="1"/>
  <c r="N661" i="1"/>
  <c r="N665" i="1"/>
  <c r="N669" i="1"/>
  <c r="N673" i="1"/>
  <c r="N677" i="1"/>
  <c r="N681" i="1"/>
  <c r="N685" i="1"/>
  <c r="N689" i="1"/>
  <c r="N693" i="1"/>
  <c r="N697" i="1"/>
  <c r="N701" i="1"/>
  <c r="N705" i="1"/>
  <c r="N709" i="1"/>
  <c r="N713" i="1"/>
  <c r="N717" i="1"/>
  <c r="N721" i="1"/>
  <c r="N725" i="1"/>
  <c r="N729" i="1"/>
  <c r="N733" i="1"/>
  <c r="N737" i="1"/>
  <c r="N741" i="1"/>
  <c r="N745" i="1"/>
  <c r="N749" i="1"/>
  <c r="N753" i="1"/>
  <c r="N757" i="1"/>
  <c r="N761" i="1"/>
  <c r="N765" i="1"/>
  <c r="N769" i="1"/>
  <c r="N773" i="1"/>
  <c r="N777" i="1"/>
  <c r="N781" i="1"/>
  <c r="N785" i="1"/>
  <c r="N789" i="1"/>
  <c r="N793" i="1"/>
  <c r="N797" i="1"/>
  <c r="N801" i="1"/>
  <c r="N805" i="1"/>
  <c r="N809" i="1"/>
  <c r="N813" i="1"/>
  <c r="N817" i="1"/>
  <c r="N821" i="1"/>
  <c r="N825" i="1"/>
  <c r="N829" i="1"/>
  <c r="N833" i="1"/>
  <c r="N837" i="1"/>
  <c r="N841" i="1"/>
  <c r="N845" i="1"/>
  <c r="N849" i="1"/>
  <c r="N853" i="1"/>
  <c r="N857" i="1"/>
  <c r="N861" i="1"/>
  <c r="N865" i="1"/>
  <c r="N869" i="1"/>
  <c r="N873" i="1"/>
  <c r="N877" i="1"/>
  <c r="N881" i="1"/>
  <c r="N885" i="1"/>
  <c r="N889" i="1"/>
  <c r="N893" i="1"/>
  <c r="N897" i="1"/>
  <c r="N901" i="1"/>
  <c r="N905" i="1"/>
  <c r="N909" i="1"/>
  <c r="N913" i="1"/>
  <c r="N917" i="1"/>
  <c r="N921" i="1"/>
  <c r="N925" i="1"/>
  <c r="N929" i="1"/>
  <c r="N933" i="1"/>
  <c r="N937" i="1"/>
  <c r="N941" i="1"/>
  <c r="N945" i="1"/>
  <c r="N949" i="1"/>
  <c r="N953" i="1"/>
  <c r="N957" i="1"/>
  <c r="N961" i="1"/>
  <c r="N965" i="1"/>
  <c r="N969" i="1"/>
  <c r="N973" i="1"/>
  <c r="N977" i="1"/>
  <c r="N981" i="1"/>
  <c r="N985" i="1"/>
  <c r="N989" i="1"/>
  <c r="N993" i="1"/>
  <c r="N997" i="1"/>
  <c r="N1001" i="1"/>
  <c r="N1005" i="1"/>
  <c r="N1009" i="1"/>
  <c r="N1013" i="1"/>
  <c r="N1017" i="1"/>
  <c r="N1021" i="1"/>
  <c r="N1025" i="1"/>
  <c r="N24" i="1"/>
  <c r="N46" i="1"/>
  <c r="N67" i="1"/>
  <c r="N88" i="1"/>
  <c r="N110" i="1"/>
  <c r="N131" i="1"/>
  <c r="N152" i="1"/>
  <c r="N174" i="1"/>
  <c r="N195" i="1"/>
  <c r="N216" i="1"/>
  <c r="N238" i="1"/>
  <c r="N259" i="1"/>
  <c r="N280" i="1"/>
  <c r="N302" i="1"/>
  <c r="N323" i="1"/>
  <c r="N344" i="1"/>
  <c r="N361" i="1"/>
  <c r="N377" i="1"/>
  <c r="N393" i="1"/>
  <c r="N409" i="1"/>
  <c r="N425" i="1"/>
  <c r="N434" i="1"/>
  <c r="N438" i="1"/>
  <c r="N442" i="1"/>
  <c r="N446" i="1"/>
  <c r="N450" i="1"/>
  <c r="N454" i="1"/>
  <c r="N458" i="1"/>
  <c r="N462" i="1"/>
  <c r="N466" i="1"/>
  <c r="N470" i="1"/>
  <c r="N474" i="1"/>
  <c r="N478" i="1"/>
  <c r="N482" i="1"/>
  <c r="N486" i="1"/>
  <c r="N490" i="1"/>
  <c r="N494" i="1"/>
  <c r="N498" i="1"/>
  <c r="N502" i="1"/>
  <c r="N506" i="1"/>
  <c r="N510" i="1"/>
  <c r="N514" i="1"/>
  <c r="N518" i="1"/>
  <c r="N522" i="1"/>
  <c r="N526" i="1"/>
  <c r="N530" i="1"/>
  <c r="N534" i="1"/>
  <c r="N538" i="1"/>
  <c r="N542" i="1"/>
  <c r="N546" i="1"/>
  <c r="N550" i="1"/>
  <c r="N554" i="1"/>
  <c r="N558" i="1"/>
  <c r="N562" i="1"/>
  <c r="N566" i="1"/>
  <c r="N570" i="1"/>
  <c r="N574" i="1"/>
  <c r="N578" i="1"/>
  <c r="N582" i="1"/>
  <c r="N586" i="1"/>
  <c r="N590" i="1"/>
  <c r="N594" i="1"/>
  <c r="N598" i="1"/>
  <c r="N602" i="1"/>
  <c r="N606" i="1"/>
  <c r="N610" i="1"/>
  <c r="N614" i="1"/>
  <c r="N618" i="1"/>
  <c r="N622" i="1"/>
  <c r="N626" i="1"/>
  <c r="N630" i="1"/>
  <c r="N634" i="1"/>
  <c r="N638" i="1"/>
  <c r="N642" i="1"/>
  <c r="N646" i="1"/>
  <c r="N650" i="1"/>
  <c r="N654" i="1"/>
  <c r="N658" i="1"/>
  <c r="N662" i="1"/>
  <c r="N666" i="1"/>
  <c r="N670" i="1"/>
  <c r="N674" i="1"/>
  <c r="N678" i="1"/>
  <c r="N682" i="1"/>
  <c r="N686" i="1"/>
  <c r="N690" i="1"/>
  <c r="N694" i="1"/>
  <c r="N698" i="1"/>
  <c r="N702" i="1"/>
  <c r="N706" i="1"/>
  <c r="N710" i="1"/>
  <c r="N714" i="1"/>
  <c r="N718" i="1"/>
  <c r="N722" i="1"/>
  <c r="N726" i="1"/>
  <c r="N730" i="1"/>
  <c r="N734" i="1"/>
  <c r="N738" i="1"/>
  <c r="N742" i="1"/>
  <c r="N746" i="1"/>
  <c r="N750" i="1"/>
  <c r="N754" i="1"/>
  <c r="N758" i="1"/>
  <c r="N762" i="1"/>
  <c r="N766" i="1"/>
  <c r="N770" i="1"/>
  <c r="N774" i="1"/>
  <c r="N778" i="1"/>
  <c r="N782" i="1"/>
  <c r="N786" i="1"/>
  <c r="N790" i="1"/>
  <c r="N794" i="1"/>
  <c r="N798" i="1"/>
  <c r="N802" i="1"/>
  <c r="N806" i="1"/>
  <c r="N810" i="1"/>
  <c r="N814" i="1"/>
  <c r="N818" i="1"/>
  <c r="N822" i="1"/>
  <c r="N826" i="1"/>
  <c r="N830" i="1"/>
  <c r="N834" i="1"/>
  <c r="N838" i="1"/>
  <c r="N842" i="1"/>
  <c r="N846" i="1"/>
  <c r="N850" i="1"/>
  <c r="N854" i="1"/>
  <c r="N858" i="1"/>
  <c r="N862" i="1"/>
  <c r="N866" i="1"/>
  <c r="N870" i="1"/>
  <c r="N874" i="1"/>
  <c r="N878" i="1"/>
  <c r="N882" i="1"/>
  <c r="N886" i="1"/>
  <c r="N890" i="1"/>
  <c r="N894" i="1"/>
  <c r="N898" i="1"/>
  <c r="N902" i="1"/>
  <c r="N906" i="1"/>
  <c r="N910" i="1"/>
  <c r="N914" i="1"/>
  <c r="N918" i="1"/>
  <c r="N922" i="1"/>
  <c r="N926" i="1"/>
  <c r="N930" i="1"/>
  <c r="N934" i="1"/>
  <c r="N938" i="1"/>
  <c r="N942" i="1"/>
  <c r="N946" i="1"/>
  <c r="N950" i="1"/>
  <c r="N954" i="1"/>
  <c r="N958" i="1"/>
  <c r="N962" i="1"/>
  <c r="N966" i="1"/>
  <c r="N970" i="1"/>
  <c r="N974" i="1"/>
  <c r="N978" i="1"/>
  <c r="N982" i="1"/>
  <c r="N986" i="1"/>
  <c r="N990" i="1"/>
  <c r="N994" i="1"/>
  <c r="N998" i="1"/>
  <c r="N1002" i="1"/>
  <c r="N1006" i="1"/>
  <c r="N1010" i="1"/>
  <c r="N1014" i="1"/>
  <c r="N1018" i="1"/>
  <c r="N1022" i="1"/>
  <c r="N1026" i="1"/>
  <c r="N1392" i="1"/>
  <c r="N1388" i="1"/>
  <c r="N1380" i="1"/>
  <c r="N1376" i="1"/>
  <c r="N1372" i="1"/>
  <c r="N1368" i="1"/>
  <c r="N1364" i="1"/>
  <c r="N1360" i="1"/>
  <c r="N1356" i="1"/>
  <c r="N1352" i="1"/>
  <c r="N1348" i="1"/>
  <c r="N1344" i="1"/>
  <c r="N1340" i="1"/>
  <c r="N1336" i="1"/>
  <c r="N1332" i="1"/>
  <c r="N1328" i="1"/>
  <c r="N1324" i="1"/>
  <c r="N1320" i="1"/>
  <c r="N1316" i="1"/>
  <c r="N1312" i="1"/>
  <c r="N1308" i="1"/>
  <c r="N1304" i="1"/>
  <c r="N1300" i="1"/>
  <c r="N1296" i="1"/>
  <c r="N1292" i="1"/>
  <c r="N1288" i="1"/>
  <c r="N1284" i="1"/>
  <c r="N1280" i="1"/>
  <c r="N1276" i="1"/>
  <c r="N1272" i="1"/>
  <c r="N1268" i="1"/>
  <c r="N1264" i="1"/>
  <c r="N1260" i="1"/>
  <c r="N1256" i="1"/>
  <c r="N1252" i="1"/>
  <c r="N1248" i="1"/>
  <c r="N1244" i="1"/>
  <c r="N1240" i="1"/>
  <c r="N1236" i="1"/>
  <c r="N1232" i="1"/>
  <c r="N1228" i="1"/>
  <c r="N1224" i="1"/>
  <c r="N1220" i="1"/>
  <c r="N1216" i="1"/>
  <c r="N1212" i="1"/>
  <c r="N1208" i="1"/>
  <c r="N1204" i="1"/>
  <c r="N1200" i="1"/>
  <c r="N1196" i="1"/>
  <c r="N1192" i="1"/>
  <c r="N1188" i="1"/>
  <c r="N1184" i="1"/>
  <c r="N1180" i="1"/>
  <c r="N1176" i="1"/>
  <c r="N1172" i="1"/>
  <c r="N1168" i="1"/>
  <c r="N1164" i="1"/>
  <c r="N1160" i="1"/>
  <c r="N1156" i="1"/>
  <c r="N1152" i="1"/>
  <c r="N1148" i="1"/>
  <c r="N1144" i="1"/>
  <c r="N1140" i="1"/>
  <c r="N1136" i="1"/>
  <c r="N1132" i="1"/>
  <c r="N1128" i="1"/>
  <c r="N1124" i="1"/>
  <c r="N1120" i="1"/>
  <c r="N1116" i="1"/>
  <c r="N1112" i="1"/>
  <c r="N1108" i="1"/>
  <c r="N1104" i="1"/>
  <c r="N1100" i="1"/>
  <c r="N1096" i="1"/>
  <c r="N1092" i="1"/>
  <c r="N1088" i="1"/>
  <c r="N1084" i="1"/>
  <c r="N1080" i="1"/>
  <c r="N1076" i="1"/>
  <c r="N1072" i="1"/>
  <c r="N1068" i="1"/>
  <c r="N1064" i="1"/>
  <c r="N1060" i="1"/>
  <c r="N1056" i="1"/>
  <c r="N1052" i="1"/>
  <c r="N1048" i="1"/>
  <c r="N1044" i="1"/>
  <c r="N1040" i="1"/>
  <c r="N1036" i="1"/>
  <c r="N1032" i="1"/>
  <c r="N1028" i="1"/>
  <c r="N1015" i="1"/>
  <c r="N999" i="1"/>
  <c r="N983" i="1"/>
  <c r="N967" i="1"/>
  <c r="N951" i="1"/>
  <c r="N935" i="1"/>
  <c r="N919" i="1"/>
  <c r="N903" i="1"/>
  <c r="N887" i="1"/>
  <c r="N871" i="1"/>
  <c r="N855" i="1"/>
  <c r="N839" i="1"/>
  <c r="N823" i="1"/>
  <c r="N807" i="1"/>
  <c r="N791" i="1"/>
  <c r="N775" i="1"/>
  <c r="N759" i="1"/>
  <c r="N743" i="1"/>
  <c r="N727" i="1"/>
  <c r="N711" i="1"/>
  <c r="N695" i="1"/>
  <c r="N679" i="1"/>
  <c r="N663" i="1"/>
  <c r="N647" i="1"/>
  <c r="N631" i="1"/>
  <c r="N615" i="1"/>
  <c r="N599" i="1"/>
  <c r="N583" i="1"/>
  <c r="N567" i="1"/>
  <c r="N551" i="1"/>
  <c r="N535" i="1"/>
  <c r="N519" i="1"/>
  <c r="N503" i="1"/>
  <c r="N487" i="1"/>
  <c r="N471" i="1"/>
  <c r="N455" i="1"/>
  <c r="N439" i="1"/>
  <c r="N397" i="1"/>
  <c r="N328" i="1"/>
  <c r="N243" i="1"/>
  <c r="N158" i="1"/>
  <c r="N72" i="1"/>
  <c r="N1397" i="1"/>
  <c r="N1389" i="1"/>
  <c r="N1381" i="1"/>
  <c r="N1373" i="1"/>
  <c r="N1365" i="1"/>
  <c r="N1353" i="1"/>
  <c r="N1345" i="1"/>
  <c r="N1337" i="1"/>
  <c r="N1329" i="1"/>
  <c r="N1321" i="1"/>
  <c r="N1313" i="1"/>
  <c r="N1305" i="1"/>
  <c r="N1297" i="1"/>
  <c r="N1289" i="1"/>
  <c r="N1281" i="1"/>
  <c r="N1273" i="1"/>
  <c r="N1265" i="1"/>
  <c r="N1253" i="1"/>
  <c r="N1245" i="1"/>
  <c r="N1237" i="1"/>
  <c r="N1229" i="1"/>
  <c r="N1221" i="1"/>
  <c r="N1213" i="1"/>
  <c r="N1205" i="1"/>
  <c r="N1197" i="1"/>
  <c r="N1189" i="1"/>
  <c r="N1181" i="1"/>
  <c r="N1173" i="1"/>
  <c r="N1161" i="1"/>
  <c r="N1153" i="1"/>
  <c r="N1145" i="1"/>
  <c r="N1141" i="1"/>
  <c r="N1133" i="1"/>
  <c r="N1121" i="1"/>
  <c r="N1113" i="1"/>
  <c r="N1109" i="1"/>
  <c r="N1097" i="1"/>
  <c r="N1089" i="1"/>
  <c r="N1081" i="1"/>
  <c r="N1073" i="1"/>
  <c r="N1069" i="1"/>
  <c r="N1061" i="1"/>
  <c r="N1053" i="1"/>
  <c r="N1045" i="1"/>
  <c r="N1037" i="1"/>
  <c r="N1029" i="1"/>
  <c r="N1003" i="1"/>
  <c r="N971" i="1"/>
  <c r="N939" i="1"/>
  <c r="N907" i="1"/>
  <c r="N875" i="1"/>
  <c r="N843" i="1"/>
  <c r="N811" i="1"/>
  <c r="N779" i="1"/>
  <c r="N731" i="1"/>
  <c r="N699" i="1"/>
  <c r="N667" i="1"/>
  <c r="N651" i="1"/>
  <c r="N619" i="1"/>
  <c r="N587" i="1"/>
  <c r="N555" i="1"/>
  <c r="N523" i="1"/>
  <c r="N507" i="1"/>
  <c r="N459" i="1"/>
  <c r="N413" i="1"/>
  <c r="N264" i="1"/>
  <c r="N179" i="1"/>
  <c r="N8" i="1"/>
  <c r="N1395" i="1"/>
  <c r="N1391" i="1"/>
  <c r="N1387" i="1"/>
  <c r="N1383" i="1"/>
  <c r="N1379" i="1"/>
  <c r="N1375" i="1"/>
  <c r="N1371" i="1"/>
  <c r="N1367" i="1"/>
  <c r="N1363" i="1"/>
  <c r="N1359" i="1"/>
  <c r="N1355" i="1"/>
  <c r="N1351" i="1"/>
  <c r="N1347" i="1"/>
  <c r="N1343" i="1"/>
  <c r="N1339" i="1"/>
  <c r="N1335" i="1"/>
  <c r="N1331" i="1"/>
  <c r="N1327" i="1"/>
  <c r="N1323" i="1"/>
  <c r="N1319" i="1"/>
  <c r="N1315" i="1"/>
  <c r="N1311" i="1"/>
  <c r="N1307" i="1"/>
  <c r="N1303" i="1"/>
  <c r="N1299" i="1"/>
  <c r="N1295" i="1"/>
  <c r="N1291" i="1"/>
  <c r="N1287" i="1"/>
  <c r="N1283" i="1"/>
  <c r="N1279" i="1"/>
  <c r="N1275" i="1"/>
  <c r="N1271" i="1"/>
  <c r="N1267" i="1"/>
  <c r="N1263" i="1"/>
  <c r="N1259" i="1"/>
  <c r="N1255" i="1"/>
  <c r="N1251" i="1"/>
  <c r="N1247" i="1"/>
  <c r="N1243" i="1"/>
  <c r="N1239" i="1"/>
  <c r="N1235" i="1"/>
  <c r="N1231" i="1"/>
  <c r="N1227" i="1"/>
  <c r="N1223" i="1"/>
  <c r="N1219" i="1"/>
  <c r="N1215" i="1"/>
  <c r="N1211" i="1"/>
  <c r="N1207" i="1"/>
  <c r="N1203" i="1"/>
  <c r="N1199" i="1"/>
  <c r="N1195" i="1"/>
  <c r="N1191" i="1"/>
  <c r="N1187" i="1"/>
  <c r="N1183" i="1"/>
  <c r="N1179" i="1"/>
  <c r="N1175" i="1"/>
  <c r="N1171" i="1"/>
  <c r="N1167" i="1"/>
  <c r="N1163" i="1"/>
  <c r="N1159" i="1"/>
  <c r="N1155" i="1"/>
  <c r="N1151" i="1"/>
  <c r="N1147" i="1"/>
  <c r="N1143" i="1"/>
  <c r="N1139" i="1"/>
  <c r="N1135" i="1"/>
  <c r="N1131" i="1"/>
  <c r="N1127" i="1"/>
  <c r="N1123" i="1"/>
  <c r="N1119" i="1"/>
  <c r="N1115" i="1"/>
  <c r="N1111" i="1"/>
  <c r="N1107" i="1"/>
  <c r="N1103" i="1"/>
  <c r="N1099" i="1"/>
  <c r="N1095" i="1"/>
  <c r="N1091" i="1"/>
  <c r="N1087" i="1"/>
  <c r="N1083" i="1"/>
  <c r="N1079" i="1"/>
  <c r="N1075" i="1"/>
  <c r="N1071" i="1"/>
  <c r="N1067" i="1"/>
  <c r="N1063" i="1"/>
  <c r="N1059" i="1"/>
  <c r="N1055" i="1"/>
  <c r="N1051" i="1"/>
  <c r="N1047" i="1"/>
  <c r="N1043" i="1"/>
  <c r="N1039" i="1"/>
  <c r="N1035" i="1"/>
  <c r="N1031" i="1"/>
  <c r="N1027" i="1"/>
  <c r="N1011" i="1"/>
  <c r="N995" i="1"/>
  <c r="N979" i="1"/>
  <c r="N963" i="1"/>
  <c r="N947" i="1"/>
  <c r="N931" i="1"/>
  <c r="N915" i="1"/>
  <c r="N899" i="1"/>
  <c r="N883" i="1"/>
  <c r="N867" i="1"/>
  <c r="N851" i="1"/>
  <c r="N835" i="1"/>
  <c r="N819" i="1"/>
  <c r="N803" i="1"/>
  <c r="N787" i="1"/>
  <c r="N771" i="1"/>
  <c r="N755" i="1"/>
  <c r="N739" i="1"/>
  <c r="N723" i="1"/>
  <c r="N707" i="1"/>
  <c r="N691" i="1"/>
  <c r="N675" i="1"/>
  <c r="N659" i="1"/>
  <c r="N643" i="1"/>
  <c r="N627" i="1"/>
  <c r="N611" i="1"/>
  <c r="N595" i="1"/>
  <c r="N579" i="1"/>
  <c r="N563" i="1"/>
  <c r="N547" i="1"/>
  <c r="N531" i="1"/>
  <c r="N515" i="1"/>
  <c r="N499" i="1"/>
  <c r="N483" i="1"/>
  <c r="N467" i="1"/>
  <c r="N451" i="1"/>
  <c r="N435" i="1"/>
  <c r="N381" i="1"/>
  <c r="N307" i="1"/>
  <c r="N222" i="1"/>
  <c r="N136" i="1"/>
  <c r="N51" i="1"/>
  <c r="N1393" i="1"/>
  <c r="N1385" i="1"/>
  <c r="N1377" i="1"/>
  <c r="N1369" i="1"/>
  <c r="N1361" i="1"/>
  <c r="N1357" i="1"/>
  <c r="N1349" i="1"/>
  <c r="N1341" i="1"/>
  <c r="N1333" i="1"/>
  <c r="N1325" i="1"/>
  <c r="N1317" i="1"/>
  <c r="N1309" i="1"/>
  <c r="N1301" i="1"/>
  <c r="N1293" i="1"/>
  <c r="N1285" i="1"/>
  <c r="N1277" i="1"/>
  <c r="N1269" i="1"/>
  <c r="N1261" i="1"/>
  <c r="N1257" i="1"/>
  <c r="N1249" i="1"/>
  <c r="N1241" i="1"/>
  <c r="N1233" i="1"/>
  <c r="N1225" i="1"/>
  <c r="N1217" i="1"/>
  <c r="N1209" i="1"/>
  <c r="N1201" i="1"/>
  <c r="N1193" i="1"/>
  <c r="N1185" i="1"/>
  <c r="N1177" i="1"/>
  <c r="N1169" i="1"/>
  <c r="N1165" i="1"/>
  <c r="N1157" i="1"/>
  <c r="N1149" i="1"/>
  <c r="N1137" i="1"/>
  <c r="N1129" i="1"/>
  <c r="N1125" i="1"/>
  <c r="N1117" i="1"/>
  <c r="N1105" i="1"/>
  <c r="N1101" i="1"/>
  <c r="N1093" i="1"/>
  <c r="N1085" i="1"/>
  <c r="N1077" i="1"/>
  <c r="N1065" i="1"/>
  <c r="N1057" i="1"/>
  <c r="N1049" i="1"/>
  <c r="N1041" i="1"/>
  <c r="N1033" i="1"/>
  <c r="N1019" i="1"/>
  <c r="N987" i="1"/>
  <c r="N955" i="1"/>
  <c r="N923" i="1"/>
  <c r="N891" i="1"/>
  <c r="N859" i="1"/>
  <c r="N827" i="1"/>
  <c r="N795" i="1"/>
  <c r="N763" i="1"/>
  <c r="N747" i="1"/>
  <c r="N715" i="1"/>
  <c r="N683" i="1"/>
  <c r="N635" i="1"/>
  <c r="N603" i="1"/>
  <c r="N571" i="1"/>
  <c r="N539" i="1"/>
  <c r="N491" i="1"/>
  <c r="N475" i="1"/>
  <c r="N443" i="1"/>
  <c r="N349" i="1"/>
  <c r="N94" i="1"/>
  <c r="N1396" i="1"/>
  <c r="N1384" i="1"/>
  <c r="N1398" i="1"/>
  <c r="N1394" i="1"/>
  <c r="N1390" i="1"/>
  <c r="N1386" i="1"/>
  <c r="N1382" i="1"/>
  <c r="N1378" i="1"/>
  <c r="N1374" i="1"/>
  <c r="N1370" i="1"/>
  <c r="N1366" i="1"/>
  <c r="N1362" i="1"/>
  <c r="N1358" i="1"/>
  <c r="N1354" i="1"/>
  <c r="N1350" i="1"/>
  <c r="N1346" i="1"/>
  <c r="N1342" i="1"/>
  <c r="N1338" i="1"/>
  <c r="N1334" i="1"/>
  <c r="N1330" i="1"/>
  <c r="N1326" i="1"/>
  <c r="N1322" i="1"/>
  <c r="N1318" i="1"/>
  <c r="N1314" i="1"/>
  <c r="N1310" i="1"/>
  <c r="N1306" i="1"/>
  <c r="N1302" i="1"/>
  <c r="N1298" i="1"/>
  <c r="N1294" i="1"/>
  <c r="N1290" i="1"/>
  <c r="N1286" i="1"/>
  <c r="N1282" i="1"/>
  <c r="N1278" i="1"/>
  <c r="N1274" i="1"/>
  <c r="N1270" i="1"/>
  <c r="N1266" i="1"/>
  <c r="N1262" i="1"/>
  <c r="N1258" i="1"/>
  <c r="N1254" i="1"/>
  <c r="N1250" i="1"/>
  <c r="N1246" i="1"/>
  <c r="N1242" i="1"/>
  <c r="N1238" i="1"/>
  <c r="N1234" i="1"/>
  <c r="N1230" i="1"/>
  <c r="N1226" i="1"/>
  <c r="N1222" i="1"/>
  <c r="N1218" i="1"/>
  <c r="N1214" i="1"/>
  <c r="N1210" i="1"/>
  <c r="N1206" i="1"/>
  <c r="N1202" i="1"/>
  <c r="N1198" i="1"/>
  <c r="N1194" i="1"/>
  <c r="N1190" i="1"/>
  <c r="N1186" i="1"/>
  <c r="N1182" i="1"/>
  <c r="N1178" i="1"/>
  <c r="N1174" i="1"/>
  <c r="N1170" i="1"/>
  <c r="N1166" i="1"/>
  <c r="N1162" i="1"/>
  <c r="N1158" i="1"/>
  <c r="N1154" i="1"/>
  <c r="N1150" i="1"/>
  <c r="N1146" i="1"/>
  <c r="N1142" i="1"/>
  <c r="N1138" i="1"/>
  <c r="N1134" i="1"/>
  <c r="N1130" i="1"/>
  <c r="N1126" i="1"/>
  <c r="N1122" i="1"/>
  <c r="N1118" i="1"/>
  <c r="N1114" i="1"/>
  <c r="N1110" i="1"/>
  <c r="N1106" i="1"/>
  <c r="N1102" i="1"/>
  <c r="N1098" i="1"/>
  <c r="N1094" i="1"/>
  <c r="N1090" i="1"/>
  <c r="N1086" i="1"/>
  <c r="N1082" i="1"/>
  <c r="N1078" i="1"/>
  <c r="N1074" i="1"/>
  <c r="N1070" i="1"/>
  <c r="N1066" i="1"/>
  <c r="N1062" i="1"/>
  <c r="N1058" i="1"/>
  <c r="N1054" i="1"/>
  <c r="N1050" i="1"/>
  <c r="N1046" i="1"/>
  <c r="N1042" i="1"/>
  <c r="N1038" i="1"/>
  <c r="N1034" i="1"/>
  <c r="N1030" i="1"/>
  <c r="N1023" i="1"/>
  <c r="N1007" i="1"/>
  <c r="N991" i="1"/>
  <c r="N975" i="1"/>
  <c r="N959" i="1"/>
  <c r="N943" i="1"/>
  <c r="N927" i="1"/>
  <c r="N911" i="1"/>
  <c r="N895" i="1"/>
  <c r="N879" i="1"/>
  <c r="N863" i="1"/>
  <c r="N847" i="1"/>
  <c r="N831" i="1"/>
  <c r="N815" i="1"/>
  <c r="N799" i="1"/>
  <c r="N783" i="1"/>
  <c r="N767" i="1"/>
  <c r="N751" i="1"/>
  <c r="N735" i="1"/>
  <c r="N719" i="1"/>
  <c r="N703" i="1"/>
  <c r="N687" i="1"/>
  <c r="N671" i="1"/>
  <c r="N655" i="1"/>
  <c r="N639" i="1"/>
  <c r="N623" i="1"/>
  <c r="N607" i="1"/>
  <c r="N591" i="1"/>
  <c r="N575" i="1"/>
  <c r="N559" i="1"/>
  <c r="N543" i="1"/>
  <c r="N527" i="1"/>
  <c r="N511" i="1"/>
  <c r="N495" i="1"/>
  <c r="N479" i="1"/>
  <c r="N463" i="1"/>
  <c r="N447" i="1"/>
  <c r="N429" i="1"/>
  <c r="N365" i="1"/>
  <c r="N286" i="1"/>
  <c r="N200" i="1"/>
  <c r="N115" i="1"/>
  <c r="N30" i="1"/>
  <c r="D4" i="2"/>
  <c r="D48" i="2"/>
  <c r="E14" i="2" l="1"/>
  <c r="D35" i="2"/>
  <c r="E38" i="2"/>
  <c r="E34" i="2"/>
  <c r="E30" i="2"/>
  <c r="E26" i="2"/>
  <c r="E22" i="2"/>
  <c r="E18" i="2"/>
  <c r="E16" i="2"/>
  <c r="E37" i="2"/>
  <c r="E33" i="2"/>
  <c r="E29" i="2"/>
  <c r="E25" i="2"/>
  <c r="E21" i="2"/>
  <c r="E13" i="2"/>
  <c r="E36" i="2"/>
  <c r="E32" i="2"/>
  <c r="E28" i="2"/>
  <c r="E24" i="2"/>
  <c r="E35" i="2"/>
  <c r="E31" i="2"/>
  <c r="E27" i="2"/>
  <c r="E23" i="2"/>
  <c r="E19" i="2"/>
  <c r="E15" i="2"/>
  <c r="E17" i="2"/>
  <c r="E20" i="2"/>
  <c r="E12" i="2"/>
  <c r="D38" i="2"/>
  <c r="D34" i="2"/>
  <c r="D30" i="2"/>
  <c r="D26" i="2"/>
  <c r="D22" i="2"/>
  <c r="D18" i="2"/>
  <c r="D14" i="2"/>
  <c r="D11" i="2"/>
  <c r="D25" i="2"/>
  <c r="D17" i="2"/>
  <c r="D32" i="2"/>
  <c r="D24" i="2"/>
  <c r="D16" i="2"/>
  <c r="D37" i="2"/>
  <c r="D33" i="2"/>
  <c r="D29" i="2"/>
  <c r="D36" i="2"/>
  <c r="D31" i="2"/>
  <c r="D27" i="2"/>
  <c r="D23" i="2"/>
  <c r="D19" i="2"/>
  <c r="D15" i="2"/>
  <c r="E11" i="2"/>
  <c r="D21" i="2"/>
  <c r="D13" i="2"/>
  <c r="D28" i="2"/>
  <c r="D20" i="2"/>
  <c r="D12" i="2"/>
  <c r="D40" i="2" l="1"/>
</calcChain>
</file>

<file path=xl/sharedStrings.xml><?xml version="1.0" encoding="utf-8"?>
<sst xmlns="http://schemas.openxmlformats.org/spreadsheetml/2006/main" count="1015" uniqueCount="986">
  <si>
    <t>Dettaglio spese relative al progetto</t>
  </si>
  <si>
    <t>NB La documentazione di spesa (e relative attestazioni di pagamento) va conservata presso l’impresa e presentata su richiesta degli uffici istruttori</t>
  </si>
  <si>
    <t>Spese per danni alle parti strutturali e non, ulteriori costi e perizia asseverata</t>
  </si>
  <si>
    <t>(*) nel corso dei controlli sarà in ogni caso richiesto l'estratto conto per la verifica dell'addebito</t>
  </si>
  <si>
    <t>dati del fornitore (identità e sede)</t>
  </si>
  <si>
    <t>descrizione della prestazione (precisare anche l'immobile nel caso si stia rendicontando per più immobili)</t>
  </si>
  <si>
    <t>intestatario fattura (indicare la denominazione beneficiario o eventuale comproprietario)</t>
  </si>
  <si>
    <t>fattura</t>
  </si>
  <si>
    <t>pagamento</t>
  </si>
  <si>
    <t>voce di spesa</t>
  </si>
  <si>
    <t>data</t>
  </si>
  <si>
    <t>imputabile al progetto al netto dell'IVA detraibile</t>
  </si>
  <si>
    <t>tipo pagamento (*)</t>
  </si>
  <si>
    <t>importo</t>
  </si>
  <si>
    <t>vers. 1/2024</t>
  </si>
  <si>
    <t>QUADRO RIEPILOGATIVO DELLA SPESA</t>
  </si>
  <si>
    <t>codice fiscale impresa</t>
  </si>
  <si>
    <t>dati finanziari dell’intervento</t>
  </si>
  <si>
    <t>voci di spesa ammesse a contributo</t>
  </si>
  <si>
    <t>spese sostenute</t>
  </si>
  <si>
    <t>prima della domanda</t>
  </si>
  <si>
    <t>dopo la domanda</t>
  </si>
  <si>
    <t>A) Spese per danni alle parti strutturali e non</t>
  </si>
  <si>
    <t>B) Ulteriori costi</t>
  </si>
  <si>
    <t>F) Perizia dei danni</t>
  </si>
  <si>
    <t>E) Indennizzi assicurativi e altri cotributi</t>
  </si>
  <si>
    <t>1) Per danni alle parti strutturali e non</t>
  </si>
  <si>
    <t>2) Per danni a macchinari e attrezzature</t>
  </si>
  <si>
    <t>3) Per danni a scorte di materie prime, semilavorati, prodotti finiti</t>
  </si>
  <si>
    <t>4) Per danni ad arredi dei locali ristoro e relativi elettrodomestici</t>
  </si>
  <si>
    <t>5) Per danni a beni mobili registrati</t>
  </si>
  <si>
    <t>6) Per danni ad impianti produttivi</t>
  </si>
  <si>
    <t>assegno</t>
  </si>
  <si>
    <t>bancomat</t>
  </si>
  <si>
    <t>bonifico</t>
  </si>
  <si>
    <t>carta credito</t>
  </si>
  <si>
    <t>F24</t>
  </si>
  <si>
    <t>ricevuta bancaria</t>
  </si>
  <si>
    <t>n.</t>
  </si>
  <si>
    <t>1)Perizia asseverata dei danni subiti</t>
  </si>
  <si>
    <t>B5.12)Impianti ciclo produttivo altro diverso dalle categorie sopra indicate</t>
  </si>
  <si>
    <t>B5.11)Impianti ciclo produttivo impianti irrigui mobili</t>
  </si>
  <si>
    <t>B5.10)Impianti ciclo produttivo impianti irrigui fissi</t>
  </si>
  <si>
    <t>B5.09)Impianti ciclo produttivo tunnel per i quali non è previsto accatastamento trasf/comm</t>
  </si>
  <si>
    <t>B5.08)Impianti ciclo produttivo tunnel per i quali non è previsto accatastamento primaria</t>
  </si>
  <si>
    <t>B5.07)Impianti ciclo produttivo serre per le quali non è previsto accatastamento trasf/comm</t>
  </si>
  <si>
    <t>B5.06)Impianti ciclo produttivo serre per le quali non è previsto accatastamento primaria</t>
  </si>
  <si>
    <t>B5.05)Impianti ciclo produttivo reti anti insetto</t>
  </si>
  <si>
    <t>B5.04)Impianti ciclo produttivo reti/teli antipioggia antigradine</t>
  </si>
  <si>
    <t>B5.03)Impianti ciclo produttivo ombrai strutture indipendenti in ferro zincato coperte con rete ombreggiante</t>
  </si>
  <si>
    <t>B5.02)Impianti ciclo produttivo arboree e arbustive</t>
  </si>
  <si>
    <t>B5.01)Impianti ciclo produttivo antibrina</t>
  </si>
  <si>
    <t>B4)Beni mobili registrati</t>
  </si>
  <si>
    <t>B3)Arredo locali ristoro e relativi elettrodomestici</t>
  </si>
  <si>
    <t>B2)Scorte materie prime, semilavorati e prodotti finiti</t>
  </si>
  <si>
    <t>B1.02)Macchinari e attrezzature trasf/comm</t>
  </si>
  <si>
    <t>B1.01)Macchinari e attrezzature produzione primaria</t>
  </si>
  <si>
    <t>A10)Altro</t>
  </si>
  <si>
    <t>A9)Prestazioni tecniche comprensive di oneri riflessi</t>
  </si>
  <si>
    <t>A8)Adeguamenti obbligatori per legge</t>
  </si>
  <si>
    <t>A7)Area e fondo esterno</t>
  </si>
  <si>
    <t>A6)Pertinenza</t>
  </si>
  <si>
    <t>A5)Altri impianti</t>
  </si>
  <si>
    <t>A4)Impanto fotovoltaico e solare termico</t>
  </si>
  <si>
    <t xml:space="preserve">A3)Serramenti interni ed esterni </t>
  </si>
  <si>
    <t>A2)Finiture interne ed esterne</t>
  </si>
  <si>
    <t>A1.2)Elementi strutturali, esclusa copertura</t>
  </si>
  <si>
    <t>A1.1)Elementi strutturali copertura</t>
  </si>
  <si>
    <t>00058420316</t>
  </si>
  <si>
    <t>00065700932</t>
  </si>
  <si>
    <t>00085370930</t>
  </si>
  <si>
    <t>00091110932</t>
  </si>
  <si>
    <t>00107770935</t>
  </si>
  <si>
    <t>00109560318</t>
  </si>
  <si>
    <t>00112750930</t>
  </si>
  <si>
    <t>00143960938</t>
  </si>
  <si>
    <t>00158580308</t>
  </si>
  <si>
    <t>00162280309</t>
  </si>
  <si>
    <t>00190300301</t>
  </si>
  <si>
    <t>00216530303</t>
  </si>
  <si>
    <t>00250410305</t>
  </si>
  <si>
    <t>00251160305</t>
  </si>
  <si>
    <t>00274680933</t>
  </si>
  <si>
    <t>00275000305</t>
  </si>
  <si>
    <t>00282370931</t>
  </si>
  <si>
    <t>00307560292</t>
  </si>
  <si>
    <t>00308740273</t>
  </si>
  <si>
    <t>00358790939</t>
  </si>
  <si>
    <t>00370440935</t>
  </si>
  <si>
    <t>00395790314</t>
  </si>
  <si>
    <t>00404450314</t>
  </si>
  <si>
    <t>00422620930</t>
  </si>
  <si>
    <t>00423770932</t>
  </si>
  <si>
    <t>00449360312</t>
  </si>
  <si>
    <t>00450820931</t>
  </si>
  <si>
    <t>00461940306</t>
  </si>
  <si>
    <t>00472910306</t>
  </si>
  <si>
    <t>00475240305</t>
  </si>
  <si>
    <t>00481190312</t>
  </si>
  <si>
    <t>00485540306</t>
  </si>
  <si>
    <t>00492680939</t>
  </si>
  <si>
    <t>00514160308</t>
  </si>
  <si>
    <t>00517060307</t>
  </si>
  <si>
    <t>00517470308</t>
  </si>
  <si>
    <t>00522510304</t>
  </si>
  <si>
    <t>00530430305</t>
  </si>
  <si>
    <t>00530890318</t>
  </si>
  <si>
    <t>00570060301</t>
  </si>
  <si>
    <t>00574920302</t>
  </si>
  <si>
    <t>00600970305</t>
  </si>
  <si>
    <t>00622150308</t>
  </si>
  <si>
    <t>00623650306</t>
  </si>
  <si>
    <t>00625710306</t>
  </si>
  <si>
    <t>00626480305</t>
  </si>
  <si>
    <t>00626720304</t>
  </si>
  <si>
    <t>00627010309</t>
  </si>
  <si>
    <t>00627520307</t>
  </si>
  <si>
    <t>00633170303</t>
  </si>
  <si>
    <t>00635380306</t>
  </si>
  <si>
    <t>00635930308</t>
  </si>
  <si>
    <t>00642000301</t>
  </si>
  <si>
    <t>00645530304</t>
  </si>
  <si>
    <t>00649930302</t>
  </si>
  <si>
    <t>00651200305</t>
  </si>
  <si>
    <t>00653890301</t>
  </si>
  <si>
    <t>00657070306</t>
  </si>
  <si>
    <t>00666850300</t>
  </si>
  <si>
    <t>00671480309</t>
  </si>
  <si>
    <t>00677210304</t>
  </si>
  <si>
    <t>00786450304</t>
  </si>
  <si>
    <t>00821010303</t>
  </si>
  <si>
    <t>00985810308</t>
  </si>
  <si>
    <t>00989430301</t>
  </si>
  <si>
    <t>01007410309</t>
  </si>
  <si>
    <t>01015300302</t>
  </si>
  <si>
    <t>01040930305</t>
  </si>
  <si>
    <t>01042970937</t>
  </si>
  <si>
    <t>01048550931</t>
  </si>
  <si>
    <t>01048760936</t>
  </si>
  <si>
    <t>01083550937</t>
  </si>
  <si>
    <t>01107000315</t>
  </si>
  <si>
    <t>01116620319</t>
  </si>
  <si>
    <t>01118890316</t>
  </si>
  <si>
    <t>01123620930</t>
  </si>
  <si>
    <t>01135940938</t>
  </si>
  <si>
    <t>01151990312</t>
  </si>
  <si>
    <t>01163780933</t>
  </si>
  <si>
    <t>01189840315</t>
  </si>
  <si>
    <t>01208410314</t>
  </si>
  <si>
    <t>01255700930</t>
  </si>
  <si>
    <t>01274120938</t>
  </si>
  <si>
    <t>01281070936</t>
  </si>
  <si>
    <t>01290530300</t>
  </si>
  <si>
    <t>01297200303</t>
  </si>
  <si>
    <t>01297210302</t>
  </si>
  <si>
    <t>01303020935</t>
  </si>
  <si>
    <t>01303940934</t>
  </si>
  <si>
    <t>01321770305</t>
  </si>
  <si>
    <t>01331260933</t>
  </si>
  <si>
    <t>01338270935</t>
  </si>
  <si>
    <t>01342390935</t>
  </si>
  <si>
    <t>01342410931</t>
  </si>
  <si>
    <t>01342440938</t>
  </si>
  <si>
    <t>01342450937</t>
  </si>
  <si>
    <t>01342710934</t>
  </si>
  <si>
    <t>01356890937</t>
  </si>
  <si>
    <t>01361740309</t>
  </si>
  <si>
    <t>01364690303</t>
  </si>
  <si>
    <t>01381790300</t>
  </si>
  <si>
    <t>01405950302</t>
  </si>
  <si>
    <t>01418030936</t>
  </si>
  <si>
    <t>01428760936</t>
  </si>
  <si>
    <t>01432860938</t>
  </si>
  <si>
    <t>01436800302</t>
  </si>
  <si>
    <t>01451220303</t>
  </si>
  <si>
    <t>01452770934</t>
  </si>
  <si>
    <t>01459730931</t>
  </si>
  <si>
    <t>01462230937</t>
  </si>
  <si>
    <t>01465580932</t>
  </si>
  <si>
    <t>01470770304</t>
  </si>
  <si>
    <t>01487890939</t>
  </si>
  <si>
    <t>01498080306</t>
  </si>
  <si>
    <t>01499650305</t>
  </si>
  <si>
    <t>01507700936</t>
  </si>
  <si>
    <t>01518660228</t>
  </si>
  <si>
    <t>01519150930</t>
  </si>
  <si>
    <t>01545800300</t>
  </si>
  <si>
    <t>01560540302</t>
  </si>
  <si>
    <t>01560740308</t>
  </si>
  <si>
    <t>01608810931</t>
  </si>
  <si>
    <t>01622900304</t>
  </si>
  <si>
    <t>01631550934</t>
  </si>
  <si>
    <t>01667250300</t>
  </si>
  <si>
    <t>01669280933</t>
  </si>
  <si>
    <t>01671080305</t>
  </si>
  <si>
    <t>01672170931</t>
  </si>
  <si>
    <t>01677020305</t>
  </si>
  <si>
    <t>01702010305</t>
  </si>
  <si>
    <t>01710440304</t>
  </si>
  <si>
    <t>01718830308</t>
  </si>
  <si>
    <t>01725090300</t>
  </si>
  <si>
    <t>01725450934</t>
  </si>
  <si>
    <t>01748010301</t>
  </si>
  <si>
    <t>01754050274</t>
  </si>
  <si>
    <t>01768650937</t>
  </si>
  <si>
    <t>01772840300</t>
  </si>
  <si>
    <t>01787130937</t>
  </si>
  <si>
    <t>01789490248</t>
  </si>
  <si>
    <t>01794850303</t>
  </si>
  <si>
    <t>01795500303</t>
  </si>
  <si>
    <t>01797480934</t>
  </si>
  <si>
    <t>01799430309</t>
  </si>
  <si>
    <t>01803450301</t>
  </si>
  <si>
    <t>01809030933</t>
  </si>
  <si>
    <t>01813840939</t>
  </si>
  <si>
    <t>01818410159</t>
  </si>
  <si>
    <t>01819000934</t>
  </si>
  <si>
    <t>01827720937</t>
  </si>
  <si>
    <t>01835180306</t>
  </si>
  <si>
    <t>01835960301</t>
  </si>
  <si>
    <t>01836420305</t>
  </si>
  <si>
    <t>01854870936</t>
  </si>
  <si>
    <t>01855020937</t>
  </si>
  <si>
    <t>01860430931</t>
  </si>
  <si>
    <t>01872910938</t>
  </si>
  <si>
    <t>01874660937</t>
  </si>
  <si>
    <t>01879670303</t>
  </si>
  <si>
    <t>01882070301</t>
  </si>
  <si>
    <t>01887330932</t>
  </si>
  <si>
    <t>01892810936</t>
  </si>
  <si>
    <t>01900220938</t>
  </si>
  <si>
    <t>01912210307</t>
  </si>
  <si>
    <t>01913020937</t>
  </si>
  <si>
    <t>01918730936</t>
  </si>
  <si>
    <t>01919370930</t>
  </si>
  <si>
    <t>01923590309</t>
  </si>
  <si>
    <t>01930100308</t>
  </si>
  <si>
    <t>01959110303</t>
  </si>
  <si>
    <t>01981450305</t>
  </si>
  <si>
    <t>02006410308</t>
  </si>
  <si>
    <t>02025520301</t>
  </si>
  <si>
    <t>02035650304</t>
  </si>
  <si>
    <t>02037090301</t>
  </si>
  <si>
    <t>02039640301</t>
  </si>
  <si>
    <t>02050780309</t>
  </si>
  <si>
    <t>02072980309</t>
  </si>
  <si>
    <t>02099700300</t>
  </si>
  <si>
    <t>02206600302</t>
  </si>
  <si>
    <t>02215470309</t>
  </si>
  <si>
    <t>02225940309</t>
  </si>
  <si>
    <t>02227960305</t>
  </si>
  <si>
    <t>02229050303</t>
  </si>
  <si>
    <t>02234520308</t>
  </si>
  <si>
    <t>02247990308</t>
  </si>
  <si>
    <t>02255810307</t>
  </si>
  <si>
    <t>02267640304</t>
  </si>
  <si>
    <t>02268490303</t>
  </si>
  <si>
    <t>02276190309</t>
  </si>
  <si>
    <t>02277930307</t>
  </si>
  <si>
    <t>02299260303</t>
  </si>
  <si>
    <t>02313910305</t>
  </si>
  <si>
    <t>02314480308</t>
  </si>
  <si>
    <t>02319730301</t>
  </si>
  <si>
    <t>02329750307</t>
  </si>
  <si>
    <t>02335800302</t>
  </si>
  <si>
    <t>02337960302</t>
  </si>
  <si>
    <t>02364990305</t>
  </si>
  <si>
    <t>02376820300</t>
  </si>
  <si>
    <t>02381480306</t>
  </si>
  <si>
    <t>02419770306</t>
  </si>
  <si>
    <t>02428040303</t>
  </si>
  <si>
    <t>02430430302</t>
  </si>
  <si>
    <t>02467930307</t>
  </si>
  <si>
    <t>02468480302</t>
  </si>
  <si>
    <t>02469890301</t>
  </si>
  <si>
    <t>02473850309</t>
  </si>
  <si>
    <t>02482290307</t>
  </si>
  <si>
    <t>02504800307</t>
  </si>
  <si>
    <t>02511670305</t>
  </si>
  <si>
    <t>02513280301</t>
  </si>
  <si>
    <t>02521030300</t>
  </si>
  <si>
    <t>02524260300</t>
  </si>
  <si>
    <t>02527660308</t>
  </si>
  <si>
    <t>02527870303</t>
  </si>
  <si>
    <t>02528150309</t>
  </si>
  <si>
    <t>02536590306</t>
  </si>
  <si>
    <t>02537430304</t>
  </si>
  <si>
    <t>02540060304</t>
  </si>
  <si>
    <t>02540650302</t>
  </si>
  <si>
    <t>02540660301</t>
  </si>
  <si>
    <t>02542530304</t>
  </si>
  <si>
    <t>02543180307</t>
  </si>
  <si>
    <t>02546670304</t>
  </si>
  <si>
    <t>02552720308</t>
  </si>
  <si>
    <t>02555110424</t>
  </si>
  <si>
    <t>02591130303</t>
  </si>
  <si>
    <t>02604920302</t>
  </si>
  <si>
    <t>02606290308</t>
  </si>
  <si>
    <t>02609610304</t>
  </si>
  <si>
    <t>02610250306</t>
  </si>
  <si>
    <t>02613120308</t>
  </si>
  <si>
    <t>02645360302</t>
  </si>
  <si>
    <t>02659480301</t>
  </si>
  <si>
    <t>02661620308</t>
  </si>
  <si>
    <t>02687490306</t>
  </si>
  <si>
    <t>02695540308</t>
  </si>
  <si>
    <t>02700530302</t>
  </si>
  <si>
    <t>02752700308</t>
  </si>
  <si>
    <t>02761880307</t>
  </si>
  <si>
    <t>02767180215</t>
  </si>
  <si>
    <t>02775950302</t>
  </si>
  <si>
    <t>02778100301</t>
  </si>
  <si>
    <t>02792800308</t>
  </si>
  <si>
    <t>02812030308</t>
  </si>
  <si>
    <t>02815210303</t>
  </si>
  <si>
    <t>02839490303</t>
  </si>
  <si>
    <t>02840430306</t>
  </si>
  <si>
    <t>02846570303</t>
  </si>
  <si>
    <t>02850820305</t>
  </si>
  <si>
    <t>02853030308</t>
  </si>
  <si>
    <t>02853530307</t>
  </si>
  <si>
    <t>02868550308</t>
  </si>
  <si>
    <t>02868900305</t>
  </si>
  <si>
    <t>02877760302</t>
  </si>
  <si>
    <t>02881230300</t>
  </si>
  <si>
    <t>02883800308</t>
  </si>
  <si>
    <t>02885110300</t>
  </si>
  <si>
    <t>02885300307</t>
  </si>
  <si>
    <t>02888550304</t>
  </si>
  <si>
    <t>02892270303</t>
  </si>
  <si>
    <t>02910680301</t>
  </si>
  <si>
    <t>02921930307</t>
  </si>
  <si>
    <t>02944530308</t>
  </si>
  <si>
    <t>02946000300</t>
  </si>
  <si>
    <t>02950570305</t>
  </si>
  <si>
    <t>02958210300</t>
  </si>
  <si>
    <t>02983570306</t>
  </si>
  <si>
    <t>02992660304</t>
  </si>
  <si>
    <t>02995790306</t>
  </si>
  <si>
    <t>02998150300</t>
  </si>
  <si>
    <t>03002380305</t>
  </si>
  <si>
    <t>03003340308</t>
  </si>
  <si>
    <t>03007120300</t>
  </si>
  <si>
    <t>03010410300</t>
  </si>
  <si>
    <t>03013050301</t>
  </si>
  <si>
    <t>03019210305</t>
  </si>
  <si>
    <t>03022040301</t>
  </si>
  <si>
    <t>03028650301</t>
  </si>
  <si>
    <t>03033230305</t>
  </si>
  <si>
    <t>03052530304</t>
  </si>
  <si>
    <t>03053770305</t>
  </si>
  <si>
    <t>03066570304</t>
  </si>
  <si>
    <t>03090470307</t>
  </si>
  <si>
    <t>03912720152</t>
  </si>
  <si>
    <t>04449840273</t>
  </si>
  <si>
    <t>04732100260</t>
  </si>
  <si>
    <t>80027040304</t>
  </si>
  <si>
    <t>BBBMGH69L42L424Z</t>
  </si>
  <si>
    <t>BCCMRC59B10G949B</t>
  </si>
  <si>
    <t>BFFGRL56E44L483P</t>
  </si>
  <si>
    <t>BLFRNG45D05F756N</t>
  </si>
  <si>
    <t>BLLGNN70S65Z103E</t>
  </si>
  <si>
    <t>BLLGST60T20G888G</t>
  </si>
  <si>
    <t>BLLGTT28D17F750Q</t>
  </si>
  <si>
    <t>BLLMDE32S30B309O</t>
  </si>
  <si>
    <t>BLLRRT69C08G284F</t>
  </si>
  <si>
    <t>BLTNRN67C07C817M</t>
  </si>
  <si>
    <t>BMBSLV43M22M190K</t>
  </si>
  <si>
    <t>BMODRN44L03E083N</t>
  </si>
  <si>
    <t>BNCGPP38R27F750I</t>
  </si>
  <si>
    <t>BNCMRZ58E05I403A</t>
  </si>
  <si>
    <t>BNCNRC75L17G284J</t>
  </si>
  <si>
    <t>BNCRNZ74L02I403E</t>
  </si>
  <si>
    <t>BNDLGU70D08H657X</t>
  </si>
  <si>
    <t>BNFNVE47C22C640Z</t>
  </si>
  <si>
    <t>BNTCML55B51L700G</t>
  </si>
  <si>
    <t>BNVFLV52R44I403J</t>
  </si>
  <si>
    <t>BRAGNN57T18F750J</t>
  </si>
  <si>
    <t>BRBGCM88E25I403L</t>
  </si>
  <si>
    <t>BRBLNZ46L06H895Z</t>
  </si>
  <si>
    <t>BRCLSN53D03E553N</t>
  </si>
  <si>
    <t>BRDGCR72S15G284V</t>
  </si>
  <si>
    <t>BRLGNN46T21C817A</t>
  </si>
  <si>
    <t>BRNGCM94A03G284R</t>
  </si>
  <si>
    <t>BRNGFR50D29B795A</t>
  </si>
  <si>
    <t>BRNGNN64H30Z401U</t>
  </si>
  <si>
    <t>BRNLVE64D25H657R</t>
  </si>
  <si>
    <t>BRNMLA42A05L438Q</t>
  </si>
  <si>
    <t>BRNMTT89R25L483M</t>
  </si>
  <si>
    <t>BRNNNL65H44D621V</t>
  </si>
  <si>
    <t>BRNNTN68H13L483E</t>
  </si>
  <si>
    <t>BRNVSS53L14L438E</t>
  </si>
  <si>
    <t>BRRLRT41C04A700B</t>
  </si>
  <si>
    <t>BRSNDR54M15L483U</t>
  </si>
  <si>
    <t>BRSPLA69D20E098L</t>
  </si>
  <si>
    <t>BRTCLS55H25H352Z</t>
  </si>
  <si>
    <t>BRTDNI66P11G284L</t>
  </si>
  <si>
    <t>BRTFLV62B14L483T</t>
  </si>
  <si>
    <t>BRTFNG72A01G284G</t>
  </si>
  <si>
    <t>BRTGMR73M02L483U</t>
  </si>
  <si>
    <t>BRTGNN96C13L483P</t>
  </si>
  <si>
    <t>BRTGTN48R02G994J</t>
  </si>
  <si>
    <t>BRTLNI36L15B536D</t>
  </si>
  <si>
    <t>BRTLRD58C13H891S</t>
  </si>
  <si>
    <t>BRTLRT58P13A810S</t>
  </si>
  <si>
    <t>BRTMCL57B23A810F</t>
  </si>
  <si>
    <t>BRTMNL99P20E098N</t>
  </si>
  <si>
    <t>BRTNGL42A05H206S</t>
  </si>
  <si>
    <t>BRTNNL65T10A810C</t>
  </si>
  <si>
    <t>BRTRFL70D27H657D</t>
  </si>
  <si>
    <t>BRTSDR54R55F144E</t>
  </si>
  <si>
    <t>BRTSMN82S56L483M</t>
  </si>
  <si>
    <t>BRTVTR58T24G966V</t>
  </si>
  <si>
    <t>BRVDVD72S30L483J</t>
  </si>
  <si>
    <t>BRZDRN48E14C817J</t>
  </si>
  <si>
    <t>BRZLGV63T06L483N</t>
  </si>
  <si>
    <t>BRZLNZ57S14G284K</t>
  </si>
  <si>
    <t>BSCDRA72B07E098Z</t>
  </si>
  <si>
    <t>BSCLRA59L22C817K</t>
  </si>
  <si>
    <t>BSCMRE72R43C817U</t>
  </si>
  <si>
    <t>BSCRGR60H08C817G</t>
  </si>
  <si>
    <t>BSLDNC35L23C327W</t>
  </si>
  <si>
    <t>BSLGPT56C18C327S</t>
  </si>
  <si>
    <t>BSLVNI72E30Z133I</t>
  </si>
  <si>
    <t>BSSGNN47T15E553M</t>
  </si>
  <si>
    <t>BSSMRT52R30E553V</t>
  </si>
  <si>
    <t>BSSMSM52D01H501E</t>
  </si>
  <si>
    <t>BSSRTT71A62I904S</t>
  </si>
  <si>
    <t>BSSSMN82B27I904B</t>
  </si>
  <si>
    <t>BSSVND48T66G352T</t>
  </si>
  <si>
    <t>BSTFNC61H28I403H</t>
  </si>
  <si>
    <t>BSTGRG63A03E098H</t>
  </si>
  <si>
    <t>BSTLNZ43P06L657K</t>
  </si>
  <si>
    <t>BSTLSN83D26I403I</t>
  </si>
  <si>
    <t>BSTZEI50P23G268F</t>
  </si>
  <si>
    <t>BTTCLD53P10B309O</t>
  </si>
  <si>
    <t>BTTDNL80T01G284Y</t>
  </si>
  <si>
    <t>BTTDVS70T11L483B</t>
  </si>
  <si>
    <t>BTTFRC49A12F144N</t>
  </si>
  <si>
    <t>BTTGRL72R06E098D</t>
  </si>
  <si>
    <t>BTTLCN49L02L483U</t>
  </si>
  <si>
    <t>BTTMHL66B11G284T</t>
  </si>
  <si>
    <t>BTTRLF41B19L039X</t>
  </si>
  <si>
    <t>BTTRRT66S08Z110A</t>
  </si>
  <si>
    <t>BVLLSN71T17L483Q</t>
  </si>
  <si>
    <t>BVRSVR60M03L483T</t>
  </si>
  <si>
    <t>BZZRMN53C48G994D</t>
  </si>
  <si>
    <t>CCCCSR40R42D674Z</t>
  </si>
  <si>
    <t>CCCPLA76B16L483B</t>
  </si>
  <si>
    <t>CCTLND65P15G284Q</t>
  </si>
  <si>
    <t>CCTLSN48S09E098K</t>
  </si>
  <si>
    <t>CCTMRC78T30I904U</t>
  </si>
  <si>
    <t>CCTNCL75H27G284G</t>
  </si>
  <si>
    <t>CDCFRC40R01C758K</t>
  </si>
  <si>
    <t>CDNDNI51S12G891V</t>
  </si>
  <si>
    <t>CDNGRG52E09L686M</t>
  </si>
  <si>
    <t>CDRVSC33E29H895L</t>
  </si>
  <si>
    <t>CHVLSE36S45L657J</t>
  </si>
  <si>
    <t>CLLBRN50M11G353V</t>
  </si>
  <si>
    <t>CLLDNL68R03C817B</t>
  </si>
  <si>
    <t>CLLGCM58T03H229Q</t>
  </si>
  <si>
    <t>CLLGNI50A28B215F</t>
  </si>
  <si>
    <t>CLLGNI55H13L483C</t>
  </si>
  <si>
    <t>CLLPTR50P05A810M</t>
  </si>
  <si>
    <t>CLSTTL65R13B940F</t>
  </si>
  <si>
    <t>CMLNEO30M11G389V</t>
  </si>
  <si>
    <t>CMLTLL60T29I562J</t>
  </si>
  <si>
    <t>CMLVTR64H23H657G</t>
  </si>
  <si>
    <t>CMPCST78B07I403P</t>
  </si>
  <si>
    <t>CMPGTT62E58F756V</t>
  </si>
  <si>
    <t>CMPNNE74R06I403V</t>
  </si>
  <si>
    <t>CMPPLA50A65G743C</t>
  </si>
  <si>
    <t>CMPRMD70E52G888Q</t>
  </si>
  <si>
    <t>CMRPRZ65P62L483M</t>
  </si>
  <si>
    <t>CPPGNN68S18C817A</t>
  </si>
  <si>
    <t>CPPRSE76S08L483P</t>
  </si>
  <si>
    <t>CPRLSN55L29C758W</t>
  </si>
  <si>
    <t>CPRLTI30D41G994U</t>
  </si>
  <si>
    <t>CPRMNG58T55G969R</t>
  </si>
  <si>
    <t>CPTLVI64R08L483O</t>
  </si>
  <si>
    <t>CRBSML97D17G888S</t>
  </si>
  <si>
    <t>CRDCLL69A20B536C</t>
  </si>
  <si>
    <t>CRGLGU46C16I562V</t>
  </si>
  <si>
    <t>CRGLSE52A05G891X</t>
  </si>
  <si>
    <t>CRNBBR62B61A952K</t>
  </si>
  <si>
    <t>CRPNCI72A20C817J</t>
  </si>
  <si>
    <t>CRRNMR62R71I403E</t>
  </si>
  <si>
    <t>CRSSFN65R27E473W</t>
  </si>
  <si>
    <t>CRSSTF51H07F486A</t>
  </si>
  <si>
    <t>CRTDEI72T04L483D</t>
  </si>
  <si>
    <t>CRTDNS66C14L483S</t>
  </si>
  <si>
    <t>CRTFPP78L12L483Z</t>
  </si>
  <si>
    <t>CRTPRI65P04L483E</t>
  </si>
  <si>
    <t>CRTRNG47R06L686L</t>
  </si>
  <si>
    <t>CRVFNC73R18G888D</t>
  </si>
  <si>
    <t>CRZFLV44H09B215Q</t>
  </si>
  <si>
    <t>CRZGNN40B25B215Y</t>
  </si>
  <si>
    <t>CRZLDE39R66A530Z</t>
  </si>
  <si>
    <t>CRZLDN56R58A530O</t>
  </si>
  <si>
    <t>CSCLCG36L19G914W</t>
  </si>
  <si>
    <t>CSLLCU71H28L483Y</t>
  </si>
  <si>
    <t>CSLRME41S02F144H</t>
  </si>
  <si>
    <t>CSPMRS66T57L483A</t>
  </si>
  <si>
    <t>CSPRTT66A62L483O</t>
  </si>
  <si>
    <t>CSRMRA71P02I904L</t>
  </si>
  <si>
    <t>CSRVNT47S17C327J</t>
  </si>
  <si>
    <t>CSSGNN40A10C993V</t>
  </si>
  <si>
    <t>CSSLCU79D01G888A</t>
  </si>
  <si>
    <t>CSSPTR76D10I904V</t>
  </si>
  <si>
    <t>CSTCLD60T25G284O</t>
  </si>
  <si>
    <t>CSZNRN53S56I974R</t>
  </si>
  <si>
    <t>CTCDVD77A30E098D</t>
  </si>
  <si>
    <t>CTCSVN65T49E098G</t>
  </si>
  <si>
    <t>CTIRMN61A06I686N</t>
  </si>
  <si>
    <t>CTTMRA58T07G284I</t>
  </si>
  <si>
    <t>CTTRRT68A19L483H</t>
  </si>
  <si>
    <t>CZZCLT47S12A700A</t>
  </si>
  <si>
    <t>CZZLGN61D43C817J</t>
  </si>
  <si>
    <t>CZZNNA53B42A810C</t>
  </si>
  <si>
    <t>CZZSML74L05E473J</t>
  </si>
  <si>
    <t>DBNLGU73H12G888N</t>
  </si>
  <si>
    <t>DBRJNN79C13G284V</t>
  </si>
  <si>
    <t>DBRSRN67A59G284C</t>
  </si>
  <si>
    <t>DCCMNL58C66L483J</t>
  </si>
  <si>
    <t>DCCNNA61A52L483F</t>
  </si>
  <si>
    <t>DCSCST84A31L483M</t>
  </si>
  <si>
    <t>DCUCMN35P45G966I</t>
  </si>
  <si>
    <t>DDRDSN68A19G284Q</t>
  </si>
  <si>
    <t>DDRMRA35E63Z118N</t>
  </si>
  <si>
    <t>DFLPNG55T04L483D</t>
  </si>
  <si>
    <t>DGSSFN82R49L483C</t>
  </si>
  <si>
    <t>DJRSTL91A57L424N</t>
  </si>
  <si>
    <t>DLLCLD58L27I403V</t>
  </si>
  <si>
    <t>DLLDDE70T29E473N</t>
  </si>
  <si>
    <t>DLLDNL56B27H352O</t>
  </si>
  <si>
    <t>DLLFNN53A13C817U</t>
  </si>
  <si>
    <t>DLLNNN53L19C817T</t>
  </si>
  <si>
    <t>DLLVNI46H11I403Y</t>
  </si>
  <si>
    <t>DLNDAA50D65G743L</t>
  </si>
  <si>
    <t>DLZGPP56T21L686T</t>
  </si>
  <si>
    <t>DLZLCU77D22G888L</t>
  </si>
  <si>
    <t>DMBMHL71P12L483R</t>
  </si>
  <si>
    <t>DMGVNN58P17L483J</t>
  </si>
  <si>
    <t>DMNBRN56R11L483U</t>
  </si>
  <si>
    <t>DMNLCN65P22D741S</t>
  </si>
  <si>
    <t>DMNLRT81D23L195Q</t>
  </si>
  <si>
    <t>DMRDRC63R56D854S</t>
  </si>
  <si>
    <t>DNDFBA81M17G888K</t>
  </si>
  <si>
    <t>DNDGFR47A03H891S</t>
  </si>
  <si>
    <t>DNDLBN68T06I904L</t>
  </si>
  <si>
    <t>DNDLGU43C30L686N</t>
  </si>
  <si>
    <t>DNDMRA36E45I040W</t>
  </si>
  <si>
    <t>DNERNT63B17H895N</t>
  </si>
  <si>
    <t>DNIGLL56E66G994Y</t>
  </si>
  <si>
    <t>DNLNDR60T09G284J</t>
  </si>
  <si>
    <t>DNRNMR63E48G888W</t>
  </si>
  <si>
    <t>DNTDNT54R26A855Z</t>
  </si>
  <si>
    <t>DNTNDR39P04A855G</t>
  </si>
  <si>
    <t>DNTSRG49H03G966A</t>
  </si>
  <si>
    <t>DPLMRZ70H02C817T</t>
  </si>
  <si>
    <t>DPNMRZ47R58A810A</t>
  </si>
  <si>
    <t>DRFNNE64S09A530N</t>
  </si>
  <si>
    <t>DRGSDR34T68L483K</t>
  </si>
  <si>
    <t>DRGSRG61T28G284U</t>
  </si>
  <si>
    <t>DRIMHL70E03G284O</t>
  </si>
  <si>
    <t>DRIPRI48M09L483J</t>
  </si>
  <si>
    <t>DRISCR62H11G891W</t>
  </si>
  <si>
    <t>DRSGLN55B17F750T</t>
  </si>
  <si>
    <t>DRSSNT56B14H657K</t>
  </si>
  <si>
    <t>DRTFBA72M30C817T</t>
  </si>
  <si>
    <t>DRUGTT55L48L483D</t>
  </si>
  <si>
    <t>DRULRS60E02L483L</t>
  </si>
  <si>
    <t>DRUMHL67B26L483Y</t>
  </si>
  <si>
    <t>DRUNDR61C23L483M</t>
  </si>
  <si>
    <t>DSBFST75H17C758F</t>
  </si>
  <si>
    <t>DSNVNC63T29L483W</t>
  </si>
  <si>
    <t>DSOGRG71T41G284Q</t>
  </si>
  <si>
    <t>DTMRNZ58T15A855K</t>
  </si>
  <si>
    <t>DTTFLV72R06L483R</t>
  </si>
  <si>
    <t>DVRMHL67E68L195J</t>
  </si>
  <si>
    <t>DZNNNA43L62C758Z</t>
  </si>
  <si>
    <t>FBNLVI56T52G381X</t>
  </si>
  <si>
    <t>FBRBRN42P41F756A</t>
  </si>
  <si>
    <t>FBRDNL67A43G284O</t>
  </si>
  <si>
    <t>FCCLCU87A20I403G</t>
  </si>
  <si>
    <t>FDTBPN46S46F756F</t>
  </si>
  <si>
    <t>FFFGNN45P18L483M</t>
  </si>
  <si>
    <t>FGGNCL72T29E473Q</t>
  </si>
  <si>
    <t>FGLSNL60M66I403U</t>
  </si>
  <si>
    <t>FLLLRS58A10D854V</t>
  </si>
  <si>
    <t>FLLPLA65H22L483W</t>
  </si>
  <si>
    <t>FLLRTR48H10L483R</t>
  </si>
  <si>
    <t>FNSMRS53P62I403A</t>
  </si>
  <si>
    <t>FNTGLI81S63I904L</t>
  </si>
  <si>
    <t>FNTPLA59R09L438W</t>
  </si>
  <si>
    <t>FRCRNT54A29A530T</t>
  </si>
  <si>
    <t>FRGFRC70H11L483A</t>
  </si>
  <si>
    <t>FRLLGN62M18L483H</t>
  </si>
  <si>
    <t>FRLMNT34H65G994V</t>
  </si>
  <si>
    <t>FRLMSM68T28L483H</t>
  </si>
  <si>
    <t>FRLNDR92P16H816Z</t>
  </si>
  <si>
    <t>FRLNTN66D28A703R</t>
  </si>
  <si>
    <t>FRNLRD62P28F756Z</t>
  </si>
  <si>
    <t>FRNLSE81E51L483Q</t>
  </si>
  <si>
    <t>FRNPGR69M14G284V</t>
  </si>
  <si>
    <t>FRNPLA56E22F756Q</t>
  </si>
  <si>
    <t>FRNVLR78B15E473C</t>
  </si>
  <si>
    <t>FRNVTR49H29L686B</t>
  </si>
  <si>
    <t>FRRGNN52H63F756I</t>
  </si>
  <si>
    <t>FRRLNZ56C02F756J</t>
  </si>
  <si>
    <t>FRRPLA58H28B483L</t>
  </si>
  <si>
    <t>FRSDNL68B01E473W</t>
  </si>
  <si>
    <t>FSCDVD74R01L483M</t>
  </si>
  <si>
    <t>FSCLSN57M27A810U</t>
  </si>
  <si>
    <t>FTTGRG59C23F756O</t>
  </si>
  <si>
    <t>FVASNT62S70C640V</t>
  </si>
  <si>
    <t>FVRMRA60P19G888Y</t>
  </si>
  <si>
    <t>FVTDNT45T15E553F</t>
  </si>
  <si>
    <t>FVTSVN51A08I403R</t>
  </si>
  <si>
    <t>GCMGLG53H05I686N</t>
  </si>
  <si>
    <t>GDCNCL42C06E473G</t>
  </si>
  <si>
    <t>GGNGNN52P10G743E</t>
  </si>
  <si>
    <t>GGRHTR51S58A022V</t>
  </si>
  <si>
    <t>GLTMRO80B04E473Z</t>
  </si>
  <si>
    <t>GMBDRN55R03L483P</t>
  </si>
  <si>
    <t>GRBDNK58P53Z153I</t>
  </si>
  <si>
    <t>GRBFNC67M10L483G</t>
  </si>
  <si>
    <t>GRFGLC62E31L483R</t>
  </si>
  <si>
    <t>GRGGRL71C21G284V</t>
  </si>
  <si>
    <t>GRGMHL87H27I403R</t>
  </si>
  <si>
    <t>GRGRNI42L23I248W</t>
  </si>
  <si>
    <t>GRGSFN80E56E098Q</t>
  </si>
  <si>
    <t>GRGSFN94A27G888G</t>
  </si>
  <si>
    <t>GRNMRC77D22L483R</t>
  </si>
  <si>
    <t>GRNMRS68M13L483S</t>
  </si>
  <si>
    <t>GRRVTR75M13G284M</t>
  </si>
  <si>
    <t>GRSDRA64M22C817I</t>
  </si>
  <si>
    <t>GRSGCM65M28L483F</t>
  </si>
  <si>
    <t>GRSGLN66M27L483E</t>
  </si>
  <si>
    <t>GRSGRG68S18L483Y</t>
  </si>
  <si>
    <t>GRSLRT58E22A810K</t>
  </si>
  <si>
    <t>GRSSST56A20A810H</t>
  </si>
  <si>
    <t>GRTLNE70P69C817L</t>
  </si>
  <si>
    <t>GRTPLA54M28A700J</t>
  </si>
  <si>
    <t>GSPNDA52C48B483U</t>
  </si>
  <si>
    <t>GTTCHR51A69L483F</t>
  </si>
  <si>
    <t>GTTDNL65R05F756J</t>
  </si>
  <si>
    <t>GTTFBN75P06L483L</t>
  </si>
  <si>
    <t>GTTLFR56H23F756U</t>
  </si>
  <si>
    <t>GVRCDV45A12L686O</t>
  </si>
  <si>
    <t>GVRSRN85H68I403R</t>
  </si>
  <si>
    <t>LBRFLV47T16G284N</t>
  </si>
  <si>
    <t>LNEGPP65R22H999N</t>
  </si>
  <si>
    <t>LNIDRN42R02L686D</t>
  </si>
  <si>
    <t>LNILCU72C17I403I</t>
  </si>
  <si>
    <t>LNRCLD74M08E473P</t>
  </si>
  <si>
    <t>LNRNGL38R17L657X</t>
  </si>
  <si>
    <t>LNZNLN60T25L483T</t>
  </si>
  <si>
    <t>LRNFLV71H29C817M</t>
  </si>
  <si>
    <t>LROFRC72C11C890Z</t>
  </si>
  <si>
    <t>LROMNL69L24E473L</t>
  </si>
  <si>
    <t>LSTDMA76S26L483O</t>
  </si>
  <si>
    <t>LTOLRT79H16H657T</t>
  </si>
  <si>
    <t>LTTLGU48H21A553O</t>
  </si>
  <si>
    <t>LVNMRC82R03C758Q</t>
  </si>
  <si>
    <t>LVRCLD44B21B309I</t>
  </si>
  <si>
    <t>MCLGFR66H09A700H</t>
  </si>
  <si>
    <t>MCLTLI36E51D461W</t>
  </si>
  <si>
    <t>MLNPLA60D54I686U</t>
  </si>
  <si>
    <t>MLPKRT73S24A952N</t>
  </si>
  <si>
    <t>MLRGRN64H13L483N</t>
  </si>
  <si>
    <t>MLRLNZ65L30C817E</t>
  </si>
  <si>
    <t>MLRNZE60H45I562C</t>
  </si>
  <si>
    <t>MLSGCM68T28G284U</t>
  </si>
  <si>
    <t>MLSGFR67T19C817S</t>
  </si>
  <si>
    <t>MLSLCU94T20E473Q</t>
  </si>
  <si>
    <t>MLSNLL60R19L686H</t>
  </si>
  <si>
    <t>MLSRNI59E06A810X</t>
  </si>
  <si>
    <t>MNDCRL72P27G284Y</t>
  </si>
  <si>
    <t>MNRNDR78S28G888E</t>
  </si>
  <si>
    <t>MNSGNN62B28G389G</t>
  </si>
  <si>
    <t>MNSMSM78R31I403J</t>
  </si>
  <si>
    <t>MNSRRT68A24G888S</t>
  </si>
  <si>
    <t>MNTCSR54P27Z614J</t>
  </si>
  <si>
    <t>MNTCST65E69G284G</t>
  </si>
  <si>
    <t>MNTDNL71M15G284B</t>
  </si>
  <si>
    <t>MRACLD71L53E098I</t>
  </si>
  <si>
    <t>MRAGNJ82M50L483V</t>
  </si>
  <si>
    <t>MRASVN47E19L483D</t>
  </si>
  <si>
    <t>MRCBRN62C20G284L</t>
  </si>
  <si>
    <t>MRCLNG66A31L483H</t>
  </si>
  <si>
    <t>MRCTBO55P12F756M</t>
  </si>
  <si>
    <t>MRGFLV66S27E098J</t>
  </si>
  <si>
    <t>MRGLNT66P02C817M</t>
  </si>
  <si>
    <t>MRGLRD49M14I562U</t>
  </si>
  <si>
    <t>MRLGNN48B15F356L</t>
  </si>
  <si>
    <t>MRLLSN82P10L483G</t>
  </si>
  <si>
    <t>MRLTTL43R23E553L</t>
  </si>
  <si>
    <t>MRNDNL64P02E553P</t>
  </si>
  <si>
    <t>MRNDRN72D01G284D</t>
  </si>
  <si>
    <t>MRNLEI71S05C817J</t>
  </si>
  <si>
    <t>MRNMTT89R10G888I</t>
  </si>
  <si>
    <t>MRNRMO49S20I662P</t>
  </si>
  <si>
    <t>MRNRNZ51B56E553Y</t>
  </si>
  <si>
    <t>MRSNGL79M13G888I</t>
  </si>
  <si>
    <t>MRTFRZ69A28Z133M</t>
  </si>
  <si>
    <t>MRTMPL41D59B215I</t>
  </si>
  <si>
    <t>MRTNLN28T65F999Z</t>
  </si>
  <si>
    <t>MRTPLA66H06G284T</t>
  </si>
  <si>
    <t>MRTSRG69C23I403N</t>
  </si>
  <si>
    <t>MSGGLN46A09G966D</t>
  </si>
  <si>
    <t>MSNGLG63C01F756H</t>
  </si>
  <si>
    <t>MSNMNL71P13L483H</t>
  </si>
  <si>
    <t>MSNSBN71L47D014O</t>
  </si>
  <si>
    <t>MSSCLD47L02G353D</t>
  </si>
  <si>
    <t>MZZGPP54L02C817Z</t>
  </si>
  <si>
    <t>MZZGPT68C21G284W</t>
  </si>
  <si>
    <t>MZZMRZ87S26I403I</t>
  </si>
  <si>
    <t>MZZNMR59M51C817Q</t>
  </si>
  <si>
    <t>NBLTVN66M12L483R</t>
  </si>
  <si>
    <t>NCNFRC80C12I403H</t>
  </si>
  <si>
    <t>NDLCLD76T14I403D</t>
  </si>
  <si>
    <t>NDLGRG39L10I403P</t>
  </si>
  <si>
    <t>NDLPRI65E26I403Y</t>
  </si>
  <si>
    <t>NDLRGC62R06I403V</t>
  </si>
  <si>
    <t>NDRFBA66P08L483K</t>
  </si>
  <si>
    <t>NDRMNR57H11Z112T</t>
  </si>
  <si>
    <t>NDRMSM91H13Z112P</t>
  </si>
  <si>
    <t>NDRSRA84M70I403A</t>
  </si>
  <si>
    <t>NMSGBR58H08I686O</t>
  </si>
  <si>
    <t>NMSGRG64A15I403S</t>
  </si>
  <si>
    <t>NMSRNG43S21I686D</t>
  </si>
  <si>
    <t>NMSRNT65P03I403Y</t>
  </si>
  <si>
    <t>NNNNRN73T11L483B</t>
  </si>
  <si>
    <t>NRDDNL66A21G743G</t>
  </si>
  <si>
    <t>NRDMRA50E69E553M</t>
  </si>
  <si>
    <t>NSCLNG59A02D741C</t>
  </si>
  <si>
    <t>NTNMNG61E68A530I</t>
  </si>
  <si>
    <t>NTRLEO71R16F132G</t>
  </si>
  <si>
    <t>NZLMTT79S27E473W</t>
  </si>
  <si>
    <t>NZTPLG76M25G284M</t>
  </si>
  <si>
    <t>NZZFLV70C30C817H</t>
  </si>
  <si>
    <t>PCCFPT65M06B215G</t>
  </si>
  <si>
    <t>PCCGPP46C14I403K</t>
  </si>
  <si>
    <t>PCCGRG56R21I403F</t>
  </si>
  <si>
    <t>PCCTLL51A10G949J</t>
  </si>
  <si>
    <t>PCHNCL89B41L424K</t>
  </si>
  <si>
    <t>PCNPTR47S10L483G</t>
  </si>
  <si>
    <t>PGNDNL77H17L483B</t>
  </si>
  <si>
    <t>PGNGNN48P28H999L</t>
  </si>
  <si>
    <t>PGNLRI70T58L483Q</t>
  </si>
  <si>
    <t>PGNMRC87D28L483K</t>
  </si>
  <si>
    <t>PGNNDR89T05L483A</t>
  </si>
  <si>
    <t>PLBDNL60A08I403D</t>
  </si>
  <si>
    <t>PLLDRN66T25E692V</t>
  </si>
  <si>
    <t>PLLLGU66T22L483L</t>
  </si>
  <si>
    <t>PLLLNS71T11L483F</t>
  </si>
  <si>
    <t>PLLNDR62P20L483J</t>
  </si>
  <si>
    <t>PLNGLN66B16G969S</t>
  </si>
  <si>
    <t>PLTGFR45E17H533F</t>
  </si>
  <si>
    <t>PLTSFN62C26B483G</t>
  </si>
  <si>
    <t>PLTTMS88M25L483W</t>
  </si>
  <si>
    <t>PMPFNC48D06G966C</t>
  </si>
  <si>
    <t>PNAMRZ59E07E553J</t>
  </si>
  <si>
    <t>PNASML94M19L483I</t>
  </si>
  <si>
    <t>PNCDNL56B53C957B</t>
  </si>
  <si>
    <t>PNTCLD66C02L039C</t>
  </si>
  <si>
    <t>PNTGPP67H19G284N</t>
  </si>
  <si>
    <t>PNTJSC93M55L483S</t>
  </si>
  <si>
    <t>PNTMRN61T66F756A</t>
  </si>
  <si>
    <t>PNTRNT63D10C817W</t>
  </si>
  <si>
    <t>PNTZND46C53L039Q</t>
  </si>
  <si>
    <t>PPLGRL73D04C817S</t>
  </si>
  <si>
    <t>PPPSVN54L19C993O</t>
  </si>
  <si>
    <t>PPZDNC54E28I686D</t>
  </si>
  <si>
    <t>PRADNI39L62B493F</t>
  </si>
  <si>
    <t>PRALRA37C41L483U</t>
  </si>
  <si>
    <t>PRDGPP64H24D969T</t>
  </si>
  <si>
    <t>PRDMHL75S16E098U</t>
  </si>
  <si>
    <t>PRNGNN62H24L483D</t>
  </si>
  <si>
    <t>PRNMHL76D07G888X</t>
  </si>
  <si>
    <t>PRSDRA43T24L686Z</t>
  </si>
  <si>
    <t>PRSFPP83A10E473D</t>
  </si>
  <si>
    <t>PRSPLA62A12L483G</t>
  </si>
  <si>
    <t>PRTNCL71H06L483S</t>
  </si>
  <si>
    <t>PRVDGI85T27L483S</t>
  </si>
  <si>
    <t>PRVFNC51P18F756G</t>
  </si>
  <si>
    <t>PRVSLV77L63L483T</t>
  </si>
  <si>
    <t>PRVVNI63P67L483C</t>
  </si>
  <si>
    <t>PSCNTN33M29H533R</t>
  </si>
  <si>
    <t>PSCVNI61P03L483G</t>
  </si>
  <si>
    <t>PSNGRE61P11I403Z</t>
  </si>
  <si>
    <t>PSSGZN63P22B215T</t>
  </si>
  <si>
    <t>PSTGCM46D22L686G</t>
  </si>
  <si>
    <t>PSTLCU70R28C817A</t>
  </si>
  <si>
    <t>PSTPTR80H10H816F</t>
  </si>
  <si>
    <t>PTRTBO46C10I403F</t>
  </si>
  <si>
    <t>PTTDNL61D20L483B</t>
  </si>
  <si>
    <t>PTTFDN63E18A516H</t>
  </si>
  <si>
    <t>PTTGRM33A21G994Q</t>
  </si>
  <si>
    <t>PTTLRT82P11L483E</t>
  </si>
  <si>
    <t>PTTPLA79E31C758G</t>
  </si>
  <si>
    <t>PTTRST68E12I403Q</t>
  </si>
  <si>
    <t>PTTZEI56P07G966J</t>
  </si>
  <si>
    <t>PVSGLN62A64Z700F</t>
  </si>
  <si>
    <t>PZZCLD63D26L483H</t>
  </si>
  <si>
    <t>PZZGLN73E29D627H</t>
  </si>
  <si>
    <t>QRNLSN83B05L483T</t>
  </si>
  <si>
    <t>QTTLNE67E55G888T</t>
  </si>
  <si>
    <t>RBNMGR59R68L483H</t>
  </si>
  <si>
    <t>RBRBTL45C14F770Y</t>
  </si>
  <si>
    <t>RDRRMO62C05G284B</t>
  </si>
  <si>
    <t>RDRRRT76C16G284F</t>
  </si>
  <si>
    <t>RDRTLI40L03G966O</t>
  </si>
  <si>
    <t>RFFLGU95A30G888Z</t>
  </si>
  <si>
    <t>RFFMML59L20A022A</t>
  </si>
  <si>
    <t>RGIGUO71B26L483J</t>
  </si>
  <si>
    <t>RGINDR41C15B215P</t>
  </si>
  <si>
    <t>RGNLGU64M30H629K</t>
  </si>
  <si>
    <t>RGNLSN66E24F356N</t>
  </si>
  <si>
    <t>RGSSFN69A02L483F</t>
  </si>
  <si>
    <t>RMCFRC70L48G888G</t>
  </si>
  <si>
    <t>RNTRRT60T03H029Q</t>
  </si>
  <si>
    <t>RPZGZN59M13E553J</t>
  </si>
  <si>
    <t>RSSCNZ63P56L483F</t>
  </si>
  <si>
    <t>RSSLRT77T24L483E</t>
  </si>
  <si>
    <t>RSSLSU66R60A516Q</t>
  </si>
  <si>
    <t>RSSMGH47T51E553G</t>
  </si>
  <si>
    <t>RSSVNI73E58G888K</t>
  </si>
  <si>
    <t>RTBLSS01E14L195S</t>
  </si>
  <si>
    <t>RTGVTR68M12E473M</t>
  </si>
  <si>
    <t>RTTSDR49C20A700X</t>
  </si>
  <si>
    <t>RZIDRN69A22L483N</t>
  </si>
  <si>
    <t>RZZDNS87H09H816V</t>
  </si>
  <si>
    <t>RZZVLM52A66F144S</t>
  </si>
  <si>
    <t>SBSLRT69H26C817E</t>
  </si>
  <si>
    <t>SBSSLV69B51L483C</t>
  </si>
  <si>
    <t>SBZDBR71A49L483F</t>
  </si>
  <si>
    <t>SCBRRT48C28E098E</t>
  </si>
  <si>
    <t>SCCGRI77T25C758H</t>
  </si>
  <si>
    <t>SCCMRA68D11L483B</t>
  </si>
  <si>
    <t>SCDFBA65B17I403K</t>
  </si>
  <si>
    <t>SCDSDR74P02I403M</t>
  </si>
  <si>
    <t>SCLFNC62L09G284L</t>
  </si>
  <si>
    <t>SCNRND45T15L686J</t>
  </si>
  <si>
    <t>SCRDNL64B55H501J</t>
  </si>
  <si>
    <t>SCTLRT55B24G888R</t>
  </si>
  <si>
    <t>SGNLNZ44H12F756Q</t>
  </si>
  <si>
    <t>SLMNTN47H04B106J</t>
  </si>
  <si>
    <t>SLVDNS93P27G888Q</t>
  </si>
  <si>
    <t>SLVFNC61P15I403N</t>
  </si>
  <si>
    <t>SLVFNC64S28B678Y</t>
  </si>
  <si>
    <t>SLVLCU75D11I403T</t>
  </si>
  <si>
    <t>SLVPLA68R46L483H</t>
  </si>
  <si>
    <t>SLVSFN71S13I403J</t>
  </si>
  <si>
    <t>SLVSMN76H16L483R</t>
  </si>
  <si>
    <t>SLVVLR65C06I403J</t>
  </si>
  <si>
    <t>SMNVTR65L04F770D</t>
  </si>
  <si>
    <t>SNDCRL52E27L483B</t>
  </si>
  <si>
    <t>SNGDBR81P26Z222H</t>
  </si>
  <si>
    <t>SNGGPR63A17I403X</t>
  </si>
  <si>
    <t>SNTDNC51S56A530X</t>
  </si>
  <si>
    <t>SNTLCU86C31G888E</t>
  </si>
  <si>
    <t>SNTMLN72B50G888P</t>
  </si>
  <si>
    <t>SNTNDA42M62I403T</t>
  </si>
  <si>
    <t>SNTRRT66M05L483O</t>
  </si>
  <si>
    <t>SPDSVT49E09M211R</t>
  </si>
  <si>
    <t>SPGBPN66A12C817W</t>
  </si>
  <si>
    <t>SPLDDE53P61Z600H</t>
  </si>
  <si>
    <t>SPPPRN51R13I562Y</t>
  </si>
  <si>
    <t>SPSMRA67D30G966K</t>
  </si>
  <si>
    <t>SQNRFL77A18E473F</t>
  </si>
  <si>
    <t>SRCSST95M02L483L</t>
  </si>
  <si>
    <t>SRTMLE57B20C556R</t>
  </si>
  <si>
    <t>SRVMRA34T63G743B</t>
  </si>
  <si>
    <t>SSTGGR58A21Z133L</t>
  </si>
  <si>
    <t>SSTGNN42P58G886N</t>
  </si>
  <si>
    <t>STCDRN32C02G891J</t>
  </si>
  <si>
    <t>STCGLN64L27G284Z</t>
  </si>
  <si>
    <t>STCGNP65A10Z133F</t>
  </si>
  <si>
    <t>STNWTR68M06L424J</t>
  </si>
  <si>
    <t>STRMRA62R03L483W</t>
  </si>
  <si>
    <t>STUGNN37H24I686S</t>
  </si>
  <si>
    <t>TBGGRG01S05H816P</t>
  </si>
  <si>
    <t>TCCMGR59D48A700F</t>
  </si>
  <si>
    <t>TCLPLA49L06F704D</t>
  </si>
  <si>
    <t>TFFLRS68H07C817J</t>
  </si>
  <si>
    <t>TFFRMD42R69D962V</t>
  </si>
  <si>
    <t>TFFRND55D03E553D</t>
  </si>
  <si>
    <t>TLFPRM53R27I686G</t>
  </si>
  <si>
    <t>TLTTTL57S11L483V</t>
  </si>
  <si>
    <t>TMADNI53T01C817X</t>
  </si>
  <si>
    <t>TMSGRI69D28E098P</t>
  </si>
  <si>
    <t>TMSLLS79M16G284D</t>
  </si>
  <si>
    <t>TNNRST67B17C817S</t>
  </si>
  <si>
    <t>TNNSVN42A58F060H</t>
  </si>
  <si>
    <t>TNNWLM80H03E473Z</t>
  </si>
  <si>
    <t>TNTLCN50M51L039M</t>
  </si>
  <si>
    <t>TNTLDE50A66A810P</t>
  </si>
  <si>
    <t>TPPVTR43B15F144Y</t>
  </si>
  <si>
    <t>TRCGDN49D15L686U</t>
  </si>
  <si>
    <t>TRCMHL65M48G284J</t>
  </si>
  <si>
    <t>TRCNGL36T24G886F</t>
  </si>
  <si>
    <t>TRCPLA55R28L483H</t>
  </si>
  <si>
    <t>TRCSFN61M09L483O</t>
  </si>
  <si>
    <t>TRGRTI46T51E553S</t>
  </si>
  <si>
    <t>TRLDRA70R16L483S</t>
  </si>
  <si>
    <t>TRRLRA69P54Z133E</t>
  </si>
  <si>
    <t>TRTFNC63M11F161Q</t>
  </si>
  <si>
    <t>TRVDRA85S14G284W</t>
  </si>
  <si>
    <t>TRVSFN88A08E473D</t>
  </si>
  <si>
    <t>TSLTRN40T16G389B</t>
  </si>
  <si>
    <t>TSNGNN52E18E553I</t>
  </si>
  <si>
    <t>TSNLCU70R21L483U</t>
  </si>
  <si>
    <t>TSODVD85R22G284W</t>
  </si>
  <si>
    <t>TVNDVD70L31L483A</t>
  </si>
  <si>
    <t>TVNFST61T19E553Q</t>
  </si>
  <si>
    <t>TVNMRO73P42L483A</t>
  </si>
  <si>
    <t>TVNNLN52T25E553C</t>
  </si>
  <si>
    <t>TVNPLA56P25E553K</t>
  </si>
  <si>
    <t>TVNRND45R04E553Z</t>
  </si>
  <si>
    <t>TVNRST52T14E553P</t>
  </si>
  <si>
    <t>TVNSRG47B01E553C</t>
  </si>
  <si>
    <t>VCCMSM94E26H816Q</t>
  </si>
  <si>
    <t>VCLLGN63A30L195H</t>
  </si>
  <si>
    <t>VDNGDU48R21A700H</t>
  </si>
  <si>
    <t>VDVFLV38T23B215H</t>
  </si>
  <si>
    <t>VGLLGN53L18F756L</t>
  </si>
  <si>
    <t>VGNMRC81L12L424P</t>
  </si>
  <si>
    <t>VLNLRA65T70I403W</t>
  </si>
  <si>
    <t>VLPLCU79M04I904V</t>
  </si>
  <si>
    <t>VLVMNL65T08L483G</t>
  </si>
  <si>
    <t>VLVRRT83P27F770T</t>
  </si>
  <si>
    <t>VNATLI83C30I403G</t>
  </si>
  <si>
    <t>VNCNCL49T06F756Q</t>
  </si>
  <si>
    <t>VNCPLA59C23L483O</t>
  </si>
  <si>
    <t>VNDDNL61B17G888U</t>
  </si>
  <si>
    <t>VNDNDR87S30H657X</t>
  </si>
  <si>
    <t>VNRCLN71T29L483K</t>
  </si>
  <si>
    <t>VNRFBA35T01E473L</t>
  </si>
  <si>
    <t>VNRGRG56H30L483W</t>
  </si>
  <si>
    <t>VNRSDR67D64C817A</t>
  </si>
  <si>
    <t>VRGRRT60E15L483D</t>
  </si>
  <si>
    <t>VRLGPP57C19I686S</t>
  </si>
  <si>
    <t>VRNDNL69C07L483G</t>
  </si>
  <si>
    <t>VRNMLG62R58L483X</t>
  </si>
  <si>
    <t>VRTSVN60A27G284P</t>
  </si>
  <si>
    <t>VSNDVD80T13G284D</t>
  </si>
  <si>
    <t>VSNNNN52B04L686L</t>
  </si>
  <si>
    <t>VSSGPP54A22L039V</t>
  </si>
  <si>
    <t>VTIMGS47E63L483K</t>
  </si>
  <si>
    <t>VTTLGN71P66G888U</t>
  </si>
  <si>
    <t>WSLWNI68A49Z127F</t>
  </si>
  <si>
    <t>ZCCGZN67S21F770I</t>
  </si>
  <si>
    <t>ZCCMRN68B53L483D</t>
  </si>
  <si>
    <t>ZLLGDU51T30L483I</t>
  </si>
  <si>
    <t>ZMPLCU69P04L483P</t>
  </si>
  <si>
    <t>ZMPPLA43D04A700Z</t>
  </si>
  <si>
    <t>ZNDFNN36P02F515E</t>
  </si>
  <si>
    <t>ZNLLVE75R07L483R</t>
  </si>
  <si>
    <t>ZNLLVN44D10F756I</t>
  </si>
  <si>
    <t>ZNLNCL41C18L039K</t>
  </si>
  <si>
    <t>ZNLNVS59D41L039U</t>
  </si>
  <si>
    <t>ZNLSFN63C22L483T</t>
  </si>
  <si>
    <t>ZNNLNI59R10L483G</t>
  </si>
  <si>
    <t>ZNTNRT73E20L483B</t>
  </si>
  <si>
    <t>ZNTSMN80A14G284B</t>
  </si>
  <si>
    <t>ZNUGRG68D24C758A</t>
  </si>
  <si>
    <t>ZPPGRG77R05L483L</t>
  </si>
  <si>
    <t>ZPPLCU69A08I403P</t>
  </si>
  <si>
    <t>ZRZLNZ40S30I248Y</t>
  </si>
  <si>
    <t>ZRZMRZ60A08H787K</t>
  </si>
  <si>
    <t>ZZNSFN84B17G284Z</t>
  </si>
  <si>
    <t>ZZZGPL42H27G224E</t>
  </si>
  <si>
    <t>importo relativo al danno con IVA</t>
  </si>
  <si>
    <t xml:space="preserve">Totale con IVA </t>
  </si>
  <si>
    <t>A3)Serramenti interni ed esterni</t>
  </si>
  <si>
    <t>Totale spese</t>
  </si>
  <si>
    <t>Totale indennizzi</t>
  </si>
  <si>
    <t>GRSLSN85M21L483D</t>
  </si>
  <si>
    <t>GTTRRT50L14G198X</t>
  </si>
  <si>
    <t>Torna al Riepilogo</t>
  </si>
  <si>
    <t>sì</t>
  </si>
  <si>
    <t>no</t>
  </si>
  <si>
    <t>IVA rappresenta un costo (come da domanda di rendiconto)</t>
  </si>
  <si>
    <t>Modulo di riepilogo delle spese, compilabile solo nei riquadri bianchi. Una volta inserito il CUAA corretto, automaticamente si genera una pulsante per accedere alla pagina con l'elenco analitico delle spese per il loro inserimento . Gli eventuali indennizzi assicurativi vanno compilati nei riquadri bianchi presenti sotto in questa pagina.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</si>
</sst>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_-;\-* #,##0.00\ _€_-;_-* &quot;-&quot;??\ _€_-;_-@_-"/>
    <numFmt numFmtId="165" formatCode="[$-F800]dddd\,\ mmmm\ dd\,\ yyyy"/>
  </numFmts>
  <fonts count="41">
    <font>
      <sz val="10"/>
      <color theme="1"/>
      <name val="DecimaWE Rg"/>
      <family val="2"/>
    </font>
    <font>
      <sz val="10"/>
      <color theme="1"/>
      <name val="DecimaWE Rg"/>
      <family val="2"/>
    </font>
    <font>
      <sz val="10"/>
      <color rgb="FF000000"/>
      <name val="Aptos Narrow"/>
      <family val="2"/>
      <scheme val="minor"/>
    </font>
    <font>
      <sz val="11"/>
      <color theme="1"/>
      <name val="Liberation Sans"/>
    </font>
    <font>
      <b/>
      <sz val="10"/>
      <color rgb="FF000000"/>
      <name val="Liberation Sans"/>
    </font>
    <font>
      <sz val="10"/>
      <color rgb="FFFFFFFF"/>
      <name val="Liberation Sans"/>
    </font>
    <font>
      <sz val="10"/>
      <color rgb="FFCC0000"/>
      <name val="Liberation Sans"/>
    </font>
    <font>
      <b/>
      <sz val="10"/>
      <color rgb="FFFFFFFF"/>
      <name val="Liberation Sans"/>
    </font>
    <font>
      <i/>
      <sz val="10"/>
      <color rgb="FF808080"/>
      <name val="Liberation Sans"/>
    </font>
    <font>
      <sz val="10"/>
      <color rgb="FF006600"/>
      <name val="Liberation Sans"/>
    </font>
    <font>
      <b/>
      <sz val="24"/>
      <color rgb="FF000000"/>
      <name val="Liberation Sans"/>
    </font>
    <font>
      <sz val="18"/>
      <color rgb="FF000000"/>
      <name val="Liberation Sans"/>
    </font>
    <font>
      <sz val="12"/>
      <color rgb="FF000000"/>
      <name val="Liberation Sans"/>
    </font>
    <font>
      <u/>
      <sz val="10"/>
      <color rgb="FF0000EE"/>
      <name val="Liberation Sans"/>
    </font>
    <font>
      <sz val="10"/>
      <color rgb="FF996600"/>
      <name val="Liberation Sans"/>
    </font>
    <font>
      <sz val="10"/>
      <color rgb="FF333333"/>
      <name val="Liberation Sans"/>
    </font>
    <font>
      <b/>
      <i/>
      <u/>
      <sz val="10"/>
      <color rgb="FF000000"/>
      <name val="Liberation Sans"/>
    </font>
    <font>
      <sz val="7"/>
      <name val="DecimaWE Rg"/>
    </font>
    <font>
      <sz val="11"/>
      <color theme="1"/>
      <name val="DecimaWE Rg"/>
    </font>
    <font>
      <sz val="9"/>
      <color theme="1"/>
      <name val="DecimaWE Rg"/>
    </font>
    <font>
      <sz val="8"/>
      <color theme="1"/>
      <name val="DecimaWE Rg"/>
    </font>
    <font>
      <sz val="11"/>
      <color rgb="FF444444"/>
      <name val="DecimaWE Rg"/>
    </font>
    <font>
      <sz val="8"/>
      <name val="DecimaWE Rg"/>
    </font>
    <font>
      <b/>
      <sz val="10"/>
      <color theme="1"/>
      <name val="DecimaWE Rg"/>
    </font>
    <font>
      <sz val="10"/>
      <color theme="1"/>
      <name val="DecimaWE Rg"/>
    </font>
    <font>
      <sz val="10"/>
      <name val="DecimaWE Rg"/>
    </font>
    <font>
      <sz val="6"/>
      <name val="DecimaWE Rg"/>
    </font>
    <font>
      <sz val="7"/>
      <color indexed="9"/>
      <name val="DecimaWE Rg"/>
    </font>
    <font>
      <sz val="12"/>
      <name val="DecimaWE Rg"/>
    </font>
    <font>
      <sz val="12"/>
      <color theme="5" tint="-0.499984740745262"/>
      <name val="DecimaWE Rg"/>
    </font>
    <font>
      <b/>
      <sz val="12"/>
      <name val="DecimaWE Rg"/>
    </font>
    <font>
      <b/>
      <sz val="7"/>
      <name val="DecimaWE Rg"/>
    </font>
    <font>
      <sz val="7"/>
      <color indexed="57"/>
      <name val="DecimaWE Rg"/>
    </font>
    <font>
      <b/>
      <sz val="9"/>
      <name val="DecimaWE Rg"/>
    </font>
    <font>
      <sz val="9"/>
      <name val="DecimaWE Rg"/>
    </font>
    <font>
      <b/>
      <sz val="14"/>
      <color theme="1"/>
      <name val="DecimaWE Rg"/>
    </font>
    <font>
      <b/>
      <sz val="16"/>
      <name val="DecimaWE Rg"/>
    </font>
    <font>
      <sz val="10"/>
      <color theme="1"/>
      <name val="Aptos Narrow"/>
      <family val="2"/>
      <scheme val="minor"/>
    </font>
    <font>
      <u/>
      <sz val="10"/>
      <color theme="10"/>
      <name val="DecimaWE Rg"/>
      <family val="2"/>
    </font>
    <font>
      <u/>
      <sz val="12"/>
      <color theme="0"/>
      <name val="DecimaWE Rg"/>
      <family val="2"/>
    </font>
    <font>
      <u/>
      <sz val="12"/>
      <color theme="10"/>
      <name val="DecimaWE Rg"/>
      <family val="2"/>
    </font>
  </fonts>
  <fills count="15">
    <fill>
      <patternFill patternType="none"/>
    </fill>
    <fill>
      <patternFill patternType="gray125"/>
    </fill>
    <fill>
      <patternFill patternType="solid">
        <fgColor theme="0"/>
        <bgColor indexed="64"/>
      </patternFill>
    </fill>
    <fill>
      <patternFill patternType="solid">
        <fgColor theme="0"/>
        <bgColor rgb="FFFEFFFF"/>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1" tint="0.34998626667073579"/>
        <bgColor indexed="64"/>
      </patternFill>
    </fill>
    <fill>
      <patternFill patternType="solid">
        <fgColor theme="0" tint="-4.9989318521683403E-2"/>
        <bgColor indexed="64"/>
      </patternFill>
    </fill>
    <fill>
      <patternFill patternType="solid">
        <fgColor rgb="FFFFE599"/>
        <bgColor indexed="64"/>
      </patternFill>
    </fill>
    <fill>
      <patternFill patternType="solid">
        <fgColor rgb="FFED7D31"/>
        <bgColor indexed="64"/>
      </patternFill>
    </fill>
  </fills>
  <borders count="88">
    <border>
      <left/>
      <right/>
      <top/>
      <bottom/>
      <diagonal/>
    </border>
    <border>
      <left style="thin">
        <color auto="1"/>
      </left>
      <right style="thin">
        <color indexed="22"/>
      </right>
      <top style="thin">
        <color auto="1"/>
      </top>
      <bottom/>
      <diagonal/>
    </border>
    <border>
      <left style="thin">
        <color indexed="22"/>
      </left>
      <right style="thin">
        <color indexed="22"/>
      </right>
      <top style="thin">
        <color auto="1"/>
      </top>
      <bottom/>
      <diagonal/>
    </border>
    <border>
      <left style="thin">
        <color indexed="22"/>
      </left>
      <right style="thin">
        <color auto="1"/>
      </right>
      <top style="thin">
        <color auto="1"/>
      </top>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right style="medium">
        <color theme="0" tint="-0.14996795556505021"/>
      </right>
      <top style="medium">
        <color theme="0" tint="-0.14996795556505021"/>
      </top>
      <bottom style="medium">
        <color theme="0" tint="-0.14996795556505021"/>
      </bottom>
      <diagonal/>
    </border>
    <border>
      <left style="medium">
        <color theme="0" tint="-0.14996795556505021"/>
      </left>
      <right/>
      <top style="medium">
        <color theme="0" tint="-0.14996795556505021"/>
      </top>
      <bottom style="medium">
        <color theme="0" tint="-0.14996795556505021"/>
      </bottom>
      <diagonal/>
    </border>
    <border>
      <left style="thin">
        <color theme="2" tint="-9.9917600024414813E-2"/>
      </left>
      <right style="thin">
        <color theme="2" tint="-9.9917600024414813E-2"/>
      </right>
      <top style="thin">
        <color theme="2" tint="-9.9917600024414813E-2"/>
      </top>
      <bottom style="thin">
        <color theme="2" tint="-9.9917600024414813E-2"/>
      </bottom>
      <diagonal/>
    </border>
    <border>
      <left style="thin">
        <color theme="2" tint="-9.9917600024414813E-2"/>
      </left>
      <right/>
      <top style="thin">
        <color theme="2" tint="-9.9917600024414813E-2"/>
      </top>
      <bottom style="thin">
        <color theme="2" tint="-9.9917600024414813E-2"/>
      </bottom>
      <diagonal/>
    </border>
    <border>
      <left style="thin">
        <color theme="1"/>
      </left>
      <right style="thin">
        <color theme="2" tint="-9.9917600024414813E-2"/>
      </right>
      <top style="thin">
        <color theme="2" tint="-9.9917600024414813E-2"/>
      </top>
      <bottom style="thin">
        <color theme="2" tint="-9.9917600024414813E-2"/>
      </bottom>
      <diagonal/>
    </border>
    <border>
      <left style="thin">
        <color theme="1"/>
      </left>
      <right style="thin">
        <color theme="2" tint="-9.9917600024414813E-2"/>
      </right>
      <top style="thin">
        <color theme="2" tint="-9.9917600024414813E-2"/>
      </top>
      <bottom style="thin">
        <color theme="1"/>
      </bottom>
      <diagonal/>
    </border>
    <border>
      <left style="thin">
        <color theme="2" tint="-9.9917600024414813E-2"/>
      </left>
      <right style="thin">
        <color theme="2" tint="-9.9917600024414813E-2"/>
      </right>
      <top style="thin">
        <color theme="2" tint="-9.9917600024414813E-2"/>
      </top>
      <bottom style="thin">
        <color theme="1"/>
      </bottom>
      <diagonal/>
    </border>
    <border>
      <left style="thin">
        <color theme="2" tint="-9.9917600024414813E-2"/>
      </left>
      <right/>
      <top style="thin">
        <color theme="2" tint="-9.9917600024414813E-2"/>
      </top>
      <bottom style="thin">
        <color theme="1"/>
      </bottom>
      <diagonal/>
    </border>
    <border>
      <left style="thin">
        <color indexed="64"/>
      </left>
      <right style="thin">
        <color theme="2" tint="-9.9917600024414813E-2"/>
      </right>
      <top style="thin">
        <color theme="2" tint="-9.9917600024414813E-2"/>
      </top>
      <bottom style="thin">
        <color theme="2" tint="-9.9917600024414813E-2"/>
      </bottom>
      <diagonal/>
    </border>
    <border>
      <left style="thin">
        <color theme="2" tint="-9.9917600024414813E-2"/>
      </left>
      <right style="thin">
        <color indexed="64"/>
      </right>
      <top style="thin">
        <color theme="2" tint="-9.9917600024414813E-2"/>
      </top>
      <bottom style="thin">
        <color theme="2" tint="-9.9917600024414813E-2"/>
      </bottom>
      <diagonal/>
    </border>
    <border>
      <left style="thin">
        <color indexed="64"/>
      </left>
      <right style="thin">
        <color theme="2" tint="-9.9917600024414813E-2"/>
      </right>
      <top style="thin">
        <color theme="2" tint="-9.9917600024414813E-2"/>
      </top>
      <bottom style="thin">
        <color indexed="64"/>
      </bottom>
      <diagonal/>
    </border>
    <border>
      <left style="thin">
        <color theme="2" tint="-9.9917600024414813E-2"/>
      </left>
      <right style="thin">
        <color theme="2" tint="-9.9917600024414813E-2"/>
      </right>
      <top style="thin">
        <color theme="2" tint="-9.9917600024414813E-2"/>
      </top>
      <bottom style="thin">
        <color indexed="64"/>
      </bottom>
      <diagonal/>
    </border>
    <border>
      <left style="thin">
        <color theme="2" tint="-9.9917600024414813E-2"/>
      </left>
      <right style="thin">
        <color indexed="64"/>
      </right>
      <top style="thin">
        <color theme="2" tint="-9.9917600024414813E-2"/>
      </top>
      <bottom style="thin">
        <color indexed="64"/>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theme="2" tint="-9.9917600024414813E-2"/>
      </left>
      <right style="thin">
        <color theme="2" tint="-9.9948118533890809E-2"/>
      </right>
      <top/>
      <bottom style="thin">
        <color theme="2" tint="-9.9917600024414813E-2"/>
      </bottom>
      <diagonal/>
    </border>
    <border>
      <left/>
      <right/>
      <top style="thin">
        <color theme="2" tint="-9.9917600024414813E-2"/>
      </top>
      <bottom style="thin">
        <color theme="2" tint="-9.9917600024414813E-2"/>
      </bottom>
      <diagonal/>
    </border>
    <border>
      <left style="thin">
        <color theme="2" tint="-9.9917600024414813E-2"/>
      </left>
      <right style="thin">
        <color theme="2" tint="-9.9948118533890809E-2"/>
      </right>
      <top style="thin">
        <color theme="2" tint="-9.9917600024414813E-2"/>
      </top>
      <bottom style="thin">
        <color theme="2" tint="-9.9917600024414813E-2"/>
      </bottom>
      <diagonal/>
    </border>
    <border>
      <left style="thin">
        <color theme="2" tint="-9.9948118533890809E-2"/>
      </left>
      <right style="thin">
        <color theme="2" tint="-9.9948118533890809E-2"/>
      </right>
      <top style="thin">
        <color theme="2" tint="-9.9917600024414813E-2"/>
      </top>
      <bottom style="thin">
        <color theme="2" tint="-9.9917600024414813E-2"/>
      </bottom>
      <diagonal/>
    </border>
    <border>
      <left style="thin">
        <color indexed="64"/>
      </left>
      <right style="thin">
        <color indexed="64"/>
      </right>
      <top style="thin">
        <color theme="2" tint="-9.9917600024414813E-2"/>
      </top>
      <bottom style="thin">
        <color theme="2" tint="-9.9917600024414813E-2"/>
      </bottom>
      <diagonal/>
    </border>
    <border>
      <left style="thin">
        <color indexed="64"/>
      </left>
      <right style="thin">
        <color indexed="64"/>
      </right>
      <top style="thin">
        <color theme="2" tint="-9.9917600024414813E-2"/>
      </top>
      <bottom style="thin">
        <color indexed="64"/>
      </bottom>
      <diagonal/>
    </border>
    <border>
      <left style="thin">
        <color theme="2" tint="-9.9917600024414813E-2"/>
      </left>
      <right style="thin">
        <color theme="1"/>
      </right>
      <top style="thin">
        <color theme="2" tint="-9.9917600024414813E-2"/>
      </top>
      <bottom style="thin">
        <color indexed="64"/>
      </bottom>
      <diagonal/>
    </border>
    <border>
      <left style="thin">
        <color rgb="FF808080"/>
      </left>
      <right style="thin">
        <color rgb="FF808080"/>
      </right>
      <top style="thin">
        <color rgb="FF808080"/>
      </top>
      <bottom style="thin">
        <color rgb="FF808080"/>
      </bottom>
      <diagonal/>
    </border>
    <border>
      <left/>
      <right/>
      <top style="thin">
        <color theme="1" tint="0.34998626667073579"/>
      </top>
      <bottom/>
      <diagonal/>
    </border>
    <border>
      <left style="thin">
        <color indexed="64"/>
      </left>
      <right style="thin">
        <color indexed="64"/>
      </right>
      <top style="thin">
        <color indexed="64"/>
      </top>
      <bottom/>
      <diagonal/>
    </border>
    <border>
      <left/>
      <right/>
      <top/>
      <bottom style="thin">
        <color theme="1" tint="0.34998626667073579"/>
      </bottom>
      <diagonal/>
    </border>
    <border>
      <left style="thin">
        <color theme="1" tint="0.34998626667073579"/>
      </left>
      <right/>
      <top/>
      <bottom/>
      <diagonal/>
    </border>
    <border>
      <left/>
      <right style="thin">
        <color theme="1" tint="0.34998626667073579"/>
      </right>
      <top/>
      <bottom/>
      <diagonal/>
    </border>
    <border>
      <left style="medium">
        <color theme="0" tint="-0.14996795556505021"/>
      </left>
      <right style="medium">
        <color theme="0" tint="-0.14996795556505021"/>
      </right>
      <top style="medium">
        <color theme="0" tint="-0.14999847407452621"/>
      </top>
      <bottom/>
      <diagonal/>
    </border>
    <border>
      <left/>
      <right style="medium">
        <color theme="0" tint="-0.14996795556505021"/>
      </right>
      <top style="medium">
        <color theme="0" tint="-0.14999847407452621"/>
      </top>
      <bottom style="medium">
        <color theme="0" tint="-0.14996795556505021"/>
      </bottom>
      <diagonal/>
    </border>
    <border>
      <left style="thin">
        <color indexed="64"/>
      </left>
      <right/>
      <top/>
      <bottom/>
      <diagonal/>
    </border>
    <border>
      <left style="thin">
        <color auto="1"/>
      </left>
      <right style="thin">
        <color theme="2" tint="-9.9978637043366805E-2"/>
      </right>
      <top style="thin">
        <color indexed="64"/>
      </top>
      <bottom style="thin">
        <color indexed="64"/>
      </bottom>
      <diagonal/>
    </border>
    <border>
      <left style="thin">
        <color theme="2" tint="-9.9978637043366805E-2"/>
      </left>
      <right style="thin">
        <color theme="2" tint="-9.9978637043366805E-2"/>
      </right>
      <top style="thin">
        <color indexed="64"/>
      </top>
      <bottom style="thin">
        <color indexed="64"/>
      </bottom>
      <diagonal/>
    </border>
    <border>
      <left style="thin">
        <color theme="2" tint="-9.9978637043366805E-2"/>
      </left>
      <right style="thin">
        <color auto="1"/>
      </right>
      <top style="thin">
        <color indexed="64"/>
      </top>
      <bottom style="thin">
        <color indexed="64"/>
      </bottom>
      <diagonal/>
    </border>
    <border>
      <left style="thin">
        <color indexed="64"/>
      </left>
      <right/>
      <top/>
      <bottom style="thin">
        <color auto="1"/>
      </bottom>
      <diagonal/>
    </border>
    <border>
      <left style="thin">
        <color indexed="64"/>
      </left>
      <right style="thin">
        <color indexed="64"/>
      </right>
      <top/>
      <bottom style="thin">
        <color theme="2" tint="-9.9917600024414813E-2"/>
      </bottom>
      <diagonal/>
    </border>
    <border>
      <left style="thin">
        <color indexed="64"/>
      </left>
      <right style="thin">
        <color theme="2" tint="-9.9917600024414813E-2"/>
      </right>
      <top/>
      <bottom style="thin">
        <color theme="2" tint="-9.9917600024414813E-2"/>
      </bottom>
      <diagonal/>
    </border>
    <border>
      <left style="thin">
        <color theme="2" tint="-9.9917600024414813E-2"/>
      </left>
      <right style="thin">
        <color theme="2" tint="-9.9917600024414813E-2"/>
      </right>
      <top/>
      <bottom style="thin">
        <color theme="2" tint="-9.9917600024414813E-2"/>
      </bottom>
      <diagonal/>
    </border>
    <border>
      <left style="thin">
        <color theme="2" tint="-9.9917600024414813E-2"/>
      </left>
      <right/>
      <top/>
      <bottom style="thin">
        <color theme="2" tint="-9.9917600024414813E-2"/>
      </bottom>
      <diagonal/>
    </border>
    <border>
      <left style="thin">
        <color theme="1"/>
      </left>
      <right style="thin">
        <color theme="2" tint="-9.9917600024414813E-2"/>
      </right>
      <top/>
      <bottom style="thin">
        <color theme="2" tint="-9.9917600024414813E-2"/>
      </bottom>
      <diagonal/>
    </border>
    <border>
      <left style="thin">
        <color theme="2" tint="-9.9948118533890809E-2"/>
      </left>
      <right style="thin">
        <color theme="2" tint="-9.9948118533890809E-2"/>
      </right>
      <top/>
      <bottom style="thin">
        <color theme="2" tint="-9.9917600024414813E-2"/>
      </bottom>
      <diagonal/>
    </border>
    <border>
      <left/>
      <right/>
      <top/>
      <bottom style="thin">
        <color theme="2" tint="-9.9917600024414813E-2"/>
      </bottom>
      <diagonal/>
    </border>
    <border>
      <left style="thin">
        <color theme="2" tint="-9.9948118533890809E-2"/>
      </left>
      <right style="thin">
        <color auto="1"/>
      </right>
      <top/>
      <bottom style="thin">
        <color theme="2" tint="-9.9948118533890809E-2"/>
      </bottom>
      <diagonal/>
    </border>
    <border>
      <left style="thin">
        <color indexed="64"/>
      </left>
      <right style="thin">
        <color auto="1"/>
      </right>
      <top/>
      <bottom style="thin">
        <color indexed="64"/>
      </bottom>
      <diagonal/>
    </border>
    <border>
      <left style="thin">
        <color auto="1"/>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style="thin">
        <color indexed="64"/>
      </right>
      <top/>
      <bottom style="thin">
        <color indexed="64"/>
      </bottom>
      <diagonal/>
    </border>
    <border>
      <left/>
      <right style="thin">
        <color indexed="22"/>
      </right>
      <top/>
      <bottom style="thin">
        <color indexed="64"/>
      </bottom>
      <diagonal/>
    </border>
    <border>
      <left style="thin">
        <color indexed="22"/>
      </left>
      <right/>
      <top/>
      <bottom style="thin">
        <color indexed="64"/>
      </bottom>
      <diagonal/>
    </border>
    <border>
      <left style="thin">
        <color theme="2" tint="-9.9978637043366805E-2"/>
      </left>
      <right/>
      <top/>
      <bottom style="thin">
        <color indexed="64"/>
      </bottom>
      <diagonal/>
    </border>
    <border>
      <left style="thin">
        <color theme="2" tint="-9.9978637043366805E-2"/>
      </left>
      <right style="thin">
        <color indexed="22"/>
      </right>
      <top/>
      <bottom style="thin">
        <color indexed="64"/>
      </bottom>
      <diagonal/>
    </border>
    <border>
      <left/>
      <right style="thin">
        <color indexed="64"/>
      </right>
      <top style="thin">
        <color theme="1" tint="0.34998626667073579"/>
      </top>
      <bottom/>
      <diagonal/>
    </border>
    <border>
      <left/>
      <right/>
      <top style="thin">
        <color rgb="FFED7D31"/>
      </top>
      <bottom/>
      <diagonal/>
    </border>
    <border>
      <left/>
      <right/>
      <top/>
      <bottom style="medium">
        <color theme="0" tint="-0.14996795556505021"/>
      </bottom>
      <diagonal/>
    </border>
    <border>
      <left style="medium">
        <color theme="0" tint="-0.14993743705557422"/>
      </left>
      <right style="medium">
        <color theme="0" tint="-0.14993743705557422"/>
      </right>
      <top style="medium">
        <color theme="0" tint="-0.14993743705557422"/>
      </top>
      <bottom style="medium">
        <color theme="0" tint="-0.14993743705557422"/>
      </bottom>
      <diagonal/>
    </border>
    <border>
      <left style="medium">
        <color theme="0" tint="-0.14993743705557422"/>
      </left>
      <right style="medium">
        <color theme="0" tint="-0.14993743705557422"/>
      </right>
      <top style="medium">
        <color theme="0" tint="-0.14993743705557422"/>
      </top>
      <bottom style="medium">
        <color theme="0" tint="-0.14996795556505021"/>
      </bottom>
      <diagonal/>
    </border>
    <border>
      <left style="medium">
        <color theme="0" tint="-0.14996795556505021"/>
      </left>
      <right style="thin">
        <color auto="1"/>
      </right>
      <top style="medium">
        <color theme="0" tint="-0.14993743705557422"/>
      </top>
      <bottom style="medium">
        <color theme="0" tint="-0.14993743705557422"/>
      </bottom>
      <diagonal/>
    </border>
    <border>
      <left style="thick">
        <color theme="0" tint="-0.14993743705557422"/>
      </left>
      <right style="thin">
        <color rgb="FFED7D31"/>
      </right>
      <top style="thick">
        <color theme="0" tint="-0.14993743705557422"/>
      </top>
      <bottom style="thin">
        <color rgb="FFED7D31"/>
      </bottom>
      <diagonal/>
    </border>
    <border>
      <left/>
      <right/>
      <top style="thick">
        <color theme="0" tint="-0.14993743705557422"/>
      </top>
      <bottom/>
      <diagonal/>
    </border>
    <border>
      <left/>
      <right style="thick">
        <color theme="0" tint="-0.14993743705557422"/>
      </right>
      <top style="thick">
        <color theme="0" tint="-0.14993743705557422"/>
      </top>
      <bottom/>
      <diagonal/>
    </border>
    <border>
      <left style="thick">
        <color theme="0" tint="-0.14993743705557422"/>
      </left>
      <right/>
      <top style="thin">
        <color rgb="FFED7D31"/>
      </top>
      <bottom/>
      <diagonal/>
    </border>
    <border>
      <left/>
      <right style="thick">
        <color theme="0" tint="-0.14993743705557422"/>
      </right>
      <top style="thin">
        <color rgb="FFED7D31"/>
      </top>
      <bottom/>
      <diagonal/>
    </border>
    <border>
      <left style="thick">
        <color theme="0" tint="-0.14993743705557422"/>
      </left>
      <right/>
      <top/>
      <bottom/>
      <diagonal/>
    </border>
    <border>
      <left/>
      <right style="thick">
        <color theme="0" tint="-0.14993743705557422"/>
      </right>
      <top/>
      <bottom/>
      <diagonal/>
    </border>
    <border>
      <left style="thick">
        <color theme="0" tint="-0.14993743705557422"/>
      </left>
      <right/>
      <top/>
      <bottom style="thin">
        <color theme="2"/>
      </bottom>
      <diagonal/>
    </border>
    <border>
      <left style="thick">
        <color theme="0" tint="-0.14993743705557422"/>
      </left>
      <right/>
      <top style="thin">
        <color theme="2"/>
      </top>
      <bottom style="thin">
        <color theme="2"/>
      </bottom>
      <diagonal/>
    </border>
    <border>
      <left style="thin">
        <color auto="1"/>
      </left>
      <right style="thick">
        <color theme="0" tint="-0.14993743705557422"/>
      </right>
      <top style="medium">
        <color theme="0" tint="-0.14993743705557422"/>
      </top>
      <bottom style="medium">
        <color theme="0" tint="-0.14993743705557422"/>
      </bottom>
      <diagonal/>
    </border>
    <border>
      <left style="thick">
        <color theme="0" tint="-0.14993743705557422"/>
      </left>
      <right/>
      <top style="thin">
        <color theme="2"/>
      </top>
      <bottom/>
      <diagonal/>
    </border>
    <border>
      <left/>
      <right style="thick">
        <color theme="0" tint="-0.14993743705557422"/>
      </right>
      <top/>
      <bottom style="medium">
        <color theme="0" tint="-0.14996795556505021"/>
      </bottom>
      <diagonal/>
    </border>
    <border>
      <left style="thick">
        <color theme="0" tint="-0.14993743705557422"/>
      </left>
      <right/>
      <top/>
      <bottom style="medium">
        <color theme="0" tint="-0.14996795556505021"/>
      </bottom>
      <diagonal/>
    </border>
    <border>
      <left style="thick">
        <color theme="0" tint="-0.14993743705557422"/>
      </left>
      <right style="medium">
        <color theme="0" tint="-0.14996795556505021"/>
      </right>
      <top style="medium">
        <color theme="0" tint="-0.14996795556505021"/>
      </top>
      <bottom style="medium">
        <color theme="0" tint="-0.14996795556505021"/>
      </bottom>
      <diagonal/>
    </border>
    <border>
      <left style="medium">
        <color theme="0" tint="-0.14996795556505021"/>
      </left>
      <right style="thick">
        <color theme="0" tint="-0.14993743705557422"/>
      </right>
      <top style="medium">
        <color theme="0" tint="-0.14996795556505021"/>
      </top>
      <bottom style="medium">
        <color theme="0" tint="-0.14996795556505021"/>
      </bottom>
      <diagonal/>
    </border>
    <border>
      <left style="thick">
        <color theme="0" tint="-0.14993743705557422"/>
      </left>
      <right style="medium">
        <color theme="0" tint="-0.14996795556505021"/>
      </right>
      <top style="medium">
        <color theme="0" tint="-0.14996795556505021"/>
      </top>
      <bottom/>
      <diagonal/>
    </border>
    <border>
      <left style="thick">
        <color theme="0" tint="-0.14993743705557422"/>
      </left>
      <right style="medium">
        <color theme="0" tint="-0.14996795556505021"/>
      </right>
      <top/>
      <bottom/>
      <diagonal/>
    </border>
    <border>
      <left style="thick">
        <color theme="0" tint="-0.14993743705557422"/>
      </left>
      <right style="medium">
        <color theme="0" tint="-0.14996795556505021"/>
      </right>
      <top/>
      <bottom style="medium">
        <color theme="0" tint="-0.14999847407452621"/>
      </bottom>
      <diagonal/>
    </border>
    <border>
      <left style="thick">
        <color theme="0" tint="-0.14993743705557422"/>
      </left>
      <right style="medium">
        <color theme="0" tint="-0.14996795556505021"/>
      </right>
      <top style="medium">
        <color theme="0" tint="-0.14999847407452621"/>
      </top>
      <bottom/>
      <diagonal/>
    </border>
    <border>
      <left style="thick">
        <color theme="0" tint="-0.14993743705557422"/>
      </left>
      <right style="medium">
        <color theme="0" tint="-0.14999847407452621"/>
      </right>
      <top style="medium">
        <color theme="0" tint="-0.14999847407452621"/>
      </top>
      <bottom style="medium">
        <color theme="0" tint="-0.14996795556505021"/>
      </bottom>
      <diagonal/>
    </border>
    <border>
      <left/>
      <right style="thick">
        <color theme="0" tint="-0.14993743705557422"/>
      </right>
      <top style="medium">
        <color theme="0" tint="-0.14996795556505021"/>
      </top>
      <bottom style="medium">
        <color theme="0" tint="-0.14996795556505021"/>
      </bottom>
      <diagonal/>
    </border>
    <border>
      <left style="thick">
        <color theme="0" tint="-0.14993743705557422"/>
      </left>
      <right style="medium">
        <color theme="0" tint="-0.14996795556505021"/>
      </right>
      <top/>
      <bottom style="medium">
        <color theme="0" tint="-0.14993743705557422"/>
      </bottom>
      <diagonal/>
    </border>
    <border>
      <left style="thick">
        <color theme="0" tint="-0.14993743705557422"/>
      </left>
      <right style="medium">
        <color theme="0" tint="-0.14996795556505021"/>
      </right>
      <top style="medium">
        <color theme="0" tint="-0.14996795556505021"/>
      </top>
      <bottom style="thick">
        <color theme="0" tint="-0.14993743705557422"/>
      </bottom>
      <diagonal/>
    </border>
    <border>
      <left style="medium">
        <color theme="0" tint="-0.14996795556505021"/>
      </left>
      <right style="medium">
        <color theme="0" tint="-0.14996795556505021"/>
      </right>
      <top style="medium">
        <color theme="0" tint="-0.14996795556505021"/>
      </top>
      <bottom style="thick">
        <color theme="0" tint="-0.14993743705557422"/>
      </bottom>
      <diagonal/>
    </border>
    <border>
      <left style="medium">
        <color theme="0" tint="-0.14996795556505021"/>
      </left>
      <right/>
      <top style="medium">
        <color theme="0" tint="-0.14996795556505021"/>
      </top>
      <bottom style="thick">
        <color theme="0" tint="-0.14993743705557422"/>
      </bottom>
      <diagonal/>
    </border>
    <border>
      <left/>
      <right style="thick">
        <color theme="0" tint="-0.14993743705557422"/>
      </right>
      <top style="medium">
        <color theme="0" tint="-0.14996795556505021"/>
      </top>
      <bottom style="thick">
        <color theme="0" tint="-0.14993743705557422"/>
      </bottom>
      <diagonal/>
    </border>
  </borders>
  <cellStyleXfs count="23">
    <xf numFmtId="0" fontId="0" fillId="0" borderId="0"/>
    <xf numFmtId="43" fontId="1" fillId="0" borderId="0" applyFont="0" applyFill="0" applyBorder="0" applyAlignment="0" applyProtection="0"/>
    <xf numFmtId="0" fontId="3" fillId="0" borderId="0"/>
    <xf numFmtId="0" fontId="4" fillId="0" borderId="0"/>
    <xf numFmtId="0" fontId="5" fillId="4" borderId="0"/>
    <xf numFmtId="0" fontId="5" fillId="5" borderId="0"/>
    <xf numFmtId="0" fontId="4" fillId="6" borderId="0"/>
    <xf numFmtId="0" fontId="6" fillId="7" borderId="0"/>
    <xf numFmtId="0" fontId="7" fillId="8" borderId="0"/>
    <xf numFmtId="0" fontId="8" fillId="0" borderId="0"/>
    <xf numFmtId="0" fontId="9" fillId="9" borderId="0"/>
    <xf numFmtId="0" fontId="10" fillId="0" borderId="0"/>
    <xf numFmtId="0" fontId="10" fillId="0" borderId="0"/>
    <xf numFmtId="0" fontId="11" fillId="0" borderId="0"/>
    <xf numFmtId="0" fontId="12" fillId="0" borderId="0"/>
    <xf numFmtId="0" fontId="13" fillId="0" borderId="0"/>
    <xf numFmtId="0" fontId="14" fillId="10" borderId="0"/>
    <xf numFmtId="0" fontId="15" fillId="10" borderId="27"/>
    <xf numFmtId="0" fontId="16" fillId="0" borderId="0"/>
    <xf numFmtId="0" fontId="3" fillId="0" borderId="0"/>
    <xf numFmtId="0" fontId="3" fillId="0" borderId="0"/>
    <xf numFmtId="0" fontId="6" fillId="0" borderId="0"/>
    <xf numFmtId="0" fontId="38" fillId="0" borderId="0" applyNumberFormat="0" applyFill="0" applyBorder="0" applyAlignment="0" applyProtection="0"/>
  </cellStyleXfs>
  <cellXfs count="194">
    <xf numFmtId="0" fontId="0" fillId="0" borderId="0" xfId="0"/>
    <xf numFmtId="14" fontId="2" fillId="3" borderId="19" xfId="0" applyNumberFormat="1" applyFont="1" applyFill="1" applyBorder="1" applyAlignment="1">
      <alignment horizontal="center" vertical="center" wrapText="1"/>
    </xf>
    <xf numFmtId="14" fontId="17" fillId="0" borderId="0" xfId="1" applyNumberFormat="1" applyFont="1" applyFill="1" applyAlignment="1" applyProtection="1">
      <alignment horizontal="center" vertical="center"/>
      <protection hidden="1"/>
    </xf>
    <xf numFmtId="49" fontId="26" fillId="0" borderId="0" xfId="0" applyNumberFormat="1" applyFont="1" applyAlignment="1" applyProtection="1">
      <alignment vertical="center"/>
      <protection hidden="1"/>
    </xf>
    <xf numFmtId="49" fontId="27" fillId="0" borderId="0" xfId="0" applyNumberFormat="1" applyFont="1" applyAlignment="1" applyProtection="1">
      <alignment horizontal="left" vertical="top"/>
      <protection hidden="1"/>
    </xf>
    <xf numFmtId="49" fontId="29" fillId="0" borderId="0" xfId="0" applyNumberFormat="1" applyFont="1" applyAlignment="1" applyProtection="1">
      <alignment vertical="center"/>
      <protection hidden="1"/>
    </xf>
    <xf numFmtId="49" fontId="17" fillId="0" borderId="0" xfId="0" applyNumberFormat="1" applyFont="1" applyAlignment="1" applyProtection="1">
      <alignment vertical="center"/>
      <protection hidden="1"/>
    </xf>
    <xf numFmtId="49" fontId="17" fillId="0" borderId="0" xfId="0" applyNumberFormat="1" applyFont="1" applyAlignment="1" applyProtection="1">
      <alignment horizontal="left" vertical="center"/>
      <protection hidden="1"/>
    </xf>
    <xf numFmtId="3" fontId="27" fillId="0" borderId="0" xfId="0" applyNumberFormat="1" applyFont="1" applyAlignment="1" applyProtection="1">
      <alignment horizontal="left" vertical="top"/>
      <protection hidden="1"/>
    </xf>
    <xf numFmtId="14" fontId="17" fillId="0" borderId="0" xfId="0" applyNumberFormat="1" applyFont="1" applyAlignment="1" applyProtection="1">
      <alignment horizontal="center" vertical="center"/>
      <protection hidden="1"/>
    </xf>
    <xf numFmtId="4" fontId="17" fillId="0" borderId="0" xfId="0" applyNumberFormat="1" applyFont="1" applyAlignment="1" applyProtection="1">
      <alignment horizontal="center" vertical="center"/>
      <protection hidden="1"/>
    </xf>
    <xf numFmtId="4" fontId="17" fillId="0" borderId="0" xfId="0" applyNumberFormat="1" applyFont="1" applyAlignment="1" applyProtection="1">
      <alignment horizontal="left" vertical="center"/>
      <protection hidden="1"/>
    </xf>
    <xf numFmtId="4" fontId="17" fillId="0" borderId="0" xfId="0" applyNumberFormat="1" applyFont="1" applyAlignment="1" applyProtection="1">
      <alignment vertical="center"/>
      <protection hidden="1"/>
    </xf>
    <xf numFmtId="0" fontId="28" fillId="11" borderId="0" xfId="0" applyFont="1" applyFill="1" applyAlignment="1" applyProtection="1">
      <alignment horizontal="right" vertical="top"/>
      <protection hidden="1"/>
    </xf>
    <xf numFmtId="0" fontId="25" fillId="11" borderId="0" xfId="0" applyFont="1" applyFill="1" applyAlignment="1" applyProtection="1">
      <alignment horizontal="right" vertical="top"/>
      <protection hidden="1"/>
    </xf>
    <xf numFmtId="49" fontId="34" fillId="2" borderId="13" xfId="0" applyNumberFormat="1" applyFont="1" applyFill="1" applyBorder="1" applyAlignment="1" applyProtection="1">
      <alignment vertical="center"/>
      <protection locked="0"/>
    </xf>
    <xf numFmtId="49" fontId="34" fillId="2" borderId="7" xfId="0" applyNumberFormat="1" applyFont="1" applyFill="1" applyBorder="1" applyAlignment="1" applyProtection="1">
      <alignment vertical="center"/>
      <protection locked="0"/>
    </xf>
    <xf numFmtId="49" fontId="34" fillId="2" borderId="8" xfId="0" applyNumberFormat="1" applyFont="1" applyFill="1" applyBorder="1" applyAlignment="1" applyProtection="1">
      <alignment vertical="center"/>
      <protection locked="0"/>
    </xf>
    <xf numFmtId="4" fontId="34" fillId="2" borderId="20" xfId="1" applyNumberFormat="1" applyFont="1" applyFill="1" applyBorder="1" applyAlignment="1" applyProtection="1">
      <alignment vertical="center" wrapText="1"/>
      <protection locked="0"/>
    </xf>
    <xf numFmtId="49" fontId="34" fillId="2" borderId="24" xfId="0" applyNumberFormat="1" applyFont="1" applyFill="1" applyBorder="1" applyAlignment="1" applyProtection="1">
      <alignment horizontal="left" vertical="center"/>
      <protection locked="0"/>
    </xf>
    <xf numFmtId="3" fontId="34" fillId="2" borderId="9" xfId="0" applyNumberFormat="1" applyFont="1" applyFill="1" applyBorder="1" applyAlignment="1" applyProtection="1">
      <alignment horizontal="center" vertical="center"/>
      <protection locked="0"/>
    </xf>
    <xf numFmtId="14" fontId="34" fillId="2" borderId="7" xfId="0" applyNumberFormat="1" applyFont="1" applyFill="1" applyBorder="1" applyAlignment="1" applyProtection="1">
      <alignment horizontal="center" vertical="center"/>
      <protection locked="0"/>
    </xf>
    <xf numFmtId="4" fontId="34" fillId="2" borderId="22" xfId="1" applyNumberFormat="1" applyFont="1" applyFill="1" applyBorder="1" applyAlignment="1" applyProtection="1">
      <alignment vertical="center"/>
      <protection locked="0"/>
    </xf>
    <xf numFmtId="4" fontId="34" fillId="2" borderId="23" xfId="0" applyNumberFormat="1" applyFont="1" applyFill="1" applyBorder="1" applyAlignment="1" applyProtection="1">
      <alignment vertical="center"/>
      <protection locked="0"/>
    </xf>
    <xf numFmtId="4" fontId="34" fillId="2" borderId="21" xfId="1" applyNumberFormat="1" applyFont="1" applyFill="1" applyBorder="1" applyAlignment="1" applyProtection="1">
      <alignment vertical="center"/>
      <protection locked="0"/>
    </xf>
    <xf numFmtId="4" fontId="34" fillId="2" borderId="8" xfId="0" applyNumberFormat="1" applyFont="1" applyFill="1" applyBorder="1" applyAlignment="1" applyProtection="1">
      <alignment vertical="center"/>
      <protection locked="0"/>
    </xf>
    <xf numFmtId="4" fontId="34" fillId="2" borderId="8" xfId="1" applyNumberFormat="1" applyFont="1" applyFill="1" applyBorder="1" applyAlignment="1" applyProtection="1">
      <alignment vertical="center"/>
      <protection locked="0"/>
    </xf>
    <xf numFmtId="4" fontId="34" fillId="2" borderId="7" xfId="0" applyNumberFormat="1" applyFont="1" applyFill="1" applyBorder="1" applyAlignment="1" applyProtection="1">
      <alignment vertical="center"/>
      <protection locked="0"/>
    </xf>
    <xf numFmtId="49" fontId="30" fillId="14" borderId="0" xfId="0" applyNumberFormat="1" applyFont="1" applyFill="1" applyAlignment="1" applyProtection="1">
      <alignment horizontal="left" vertical="center"/>
      <protection hidden="1"/>
    </xf>
    <xf numFmtId="3" fontId="17" fillId="14" borderId="0" xfId="0" applyNumberFormat="1" applyFont="1" applyFill="1" applyAlignment="1" applyProtection="1">
      <alignment horizontal="center" vertical="center"/>
      <protection hidden="1"/>
    </xf>
    <xf numFmtId="14" fontId="31" fillId="14" borderId="0" xfId="0" applyNumberFormat="1" applyFont="1" applyFill="1" applyAlignment="1" applyProtection="1">
      <alignment horizontal="center" vertical="center"/>
      <protection hidden="1"/>
    </xf>
    <xf numFmtId="4" fontId="31" fillId="14" borderId="0" xfId="0" applyNumberFormat="1" applyFont="1" applyFill="1" applyAlignment="1" applyProtection="1">
      <alignment horizontal="center" vertical="center"/>
      <protection hidden="1"/>
    </xf>
    <xf numFmtId="4" fontId="17" fillId="14" borderId="0" xfId="0" applyNumberFormat="1" applyFont="1" applyFill="1" applyAlignment="1" applyProtection="1">
      <alignment vertical="center"/>
      <protection hidden="1"/>
    </xf>
    <xf numFmtId="4" fontId="32" fillId="14" borderId="0" xfId="0" applyNumberFormat="1" applyFont="1" applyFill="1" applyAlignment="1" applyProtection="1">
      <alignment horizontal="center"/>
      <protection hidden="1"/>
    </xf>
    <xf numFmtId="49" fontId="26" fillId="14" borderId="39" xfId="0" applyNumberFormat="1" applyFont="1" applyFill="1" applyBorder="1" applyAlignment="1" applyProtection="1">
      <alignment horizontal="center" vertical="center"/>
      <protection hidden="1"/>
    </xf>
    <xf numFmtId="49" fontId="17" fillId="14" borderId="0" xfId="0" applyNumberFormat="1" applyFont="1" applyFill="1" applyAlignment="1" applyProtection="1">
      <alignment horizontal="left" vertical="center"/>
      <protection hidden="1"/>
    </xf>
    <xf numFmtId="4" fontId="31" fillId="14" borderId="0" xfId="0" applyNumberFormat="1" applyFont="1" applyFill="1" applyAlignment="1" applyProtection="1">
      <alignment horizontal="right"/>
      <protection hidden="1"/>
    </xf>
    <xf numFmtId="4" fontId="17" fillId="14" borderId="0" xfId="0" applyNumberFormat="1" applyFont="1" applyFill="1" applyAlignment="1" applyProtection="1">
      <alignment horizontal="center"/>
      <protection hidden="1"/>
    </xf>
    <xf numFmtId="49" fontId="17" fillId="14" borderId="0" xfId="0" applyNumberFormat="1" applyFont="1" applyFill="1" applyAlignment="1" applyProtection="1">
      <alignment vertical="center"/>
      <protection hidden="1"/>
    </xf>
    <xf numFmtId="4" fontId="17" fillId="14" borderId="0" xfId="0" applyNumberFormat="1" applyFont="1" applyFill="1" applyAlignment="1" applyProtection="1">
      <alignment horizontal="center" vertical="center"/>
      <protection hidden="1"/>
    </xf>
    <xf numFmtId="14" fontId="17" fillId="14" borderId="0" xfId="1" applyNumberFormat="1" applyFont="1" applyFill="1" applyAlignment="1" applyProtection="1">
      <alignment horizontal="center" vertical="center"/>
      <protection hidden="1"/>
    </xf>
    <xf numFmtId="0" fontId="17" fillId="14" borderId="0" xfId="0" applyFont="1" applyFill="1" applyAlignment="1" applyProtection="1">
      <alignment vertical="center"/>
      <protection hidden="1"/>
    </xf>
    <xf numFmtId="49" fontId="34" fillId="2" borderId="40" xfId="0" applyNumberFormat="1" applyFont="1" applyFill="1" applyBorder="1" applyAlignment="1" applyProtection="1">
      <alignment horizontal="left" vertical="center"/>
      <protection locked="0"/>
    </xf>
    <xf numFmtId="49" fontId="34" fillId="2" borderId="41" xfId="0" applyNumberFormat="1" applyFont="1" applyFill="1" applyBorder="1" applyAlignment="1" applyProtection="1">
      <alignment vertical="center"/>
      <protection locked="0"/>
    </xf>
    <xf numFmtId="49" fontId="34" fillId="2" borderId="42" xfId="0" applyNumberFormat="1" applyFont="1" applyFill="1" applyBorder="1" applyAlignment="1" applyProtection="1">
      <alignment vertical="center"/>
      <protection locked="0"/>
    </xf>
    <xf numFmtId="49" fontId="34" fillId="2" borderId="43" xfId="0" applyNumberFormat="1" applyFont="1" applyFill="1" applyBorder="1" applyAlignment="1" applyProtection="1">
      <alignment vertical="center"/>
      <protection locked="0"/>
    </xf>
    <xf numFmtId="3" fontId="34" fillId="2" borderId="44" xfId="0" applyNumberFormat="1" applyFont="1" applyFill="1" applyBorder="1" applyAlignment="1" applyProtection="1">
      <alignment horizontal="center" vertical="center"/>
      <protection locked="0"/>
    </xf>
    <xf numFmtId="14" fontId="34" fillId="2" borderId="42" xfId="0" applyNumberFormat="1" applyFont="1" applyFill="1" applyBorder="1" applyAlignment="1" applyProtection="1">
      <alignment horizontal="center" vertical="center"/>
      <protection locked="0"/>
    </xf>
    <xf numFmtId="4" fontId="34" fillId="2" borderId="45" xfId="0" applyNumberFormat="1" applyFont="1" applyFill="1" applyBorder="1" applyAlignment="1" applyProtection="1">
      <alignment vertical="center"/>
      <protection locked="0"/>
    </xf>
    <xf numFmtId="4" fontId="34" fillId="2" borderId="46" xfId="1" applyNumberFormat="1" applyFont="1" applyFill="1" applyBorder="1" applyAlignment="1" applyProtection="1">
      <alignment vertical="center"/>
      <protection locked="0"/>
    </xf>
    <xf numFmtId="4" fontId="34" fillId="2" borderId="43" xfId="0" applyNumberFormat="1" applyFont="1" applyFill="1" applyBorder="1" applyAlignment="1" applyProtection="1">
      <alignment vertical="center"/>
      <protection locked="0"/>
    </xf>
    <xf numFmtId="14" fontId="34" fillId="2" borderId="47" xfId="1" applyNumberFormat="1" applyFont="1" applyFill="1" applyBorder="1" applyAlignment="1" applyProtection="1">
      <alignment horizontal="center" vertical="center"/>
      <protection locked="0"/>
    </xf>
    <xf numFmtId="3" fontId="33" fillId="12" borderId="52" xfId="0" applyNumberFormat="1" applyFont="1" applyFill="1" applyBorder="1" applyAlignment="1" applyProtection="1">
      <alignment horizontal="center" vertical="center" wrapText="1"/>
      <protection hidden="1"/>
    </xf>
    <xf numFmtId="14" fontId="33" fillId="12" borderId="53" xfId="0" applyNumberFormat="1" applyFont="1" applyFill="1" applyBorder="1" applyAlignment="1" applyProtection="1">
      <alignment horizontal="center" vertical="center" wrapText="1"/>
      <protection hidden="1"/>
    </xf>
    <xf numFmtId="4" fontId="33" fillId="12" borderId="54" xfId="0" applyNumberFormat="1" applyFont="1" applyFill="1" applyBorder="1" applyAlignment="1" applyProtection="1">
      <alignment horizontal="center" vertical="center" wrapText="1"/>
      <protection hidden="1"/>
    </xf>
    <xf numFmtId="4" fontId="33" fillId="12" borderId="55" xfId="0" applyNumberFormat="1" applyFont="1" applyFill="1" applyBorder="1" applyAlignment="1" applyProtection="1">
      <alignment horizontal="center" vertical="center" wrapText="1"/>
      <protection hidden="1"/>
    </xf>
    <xf numFmtId="4" fontId="33" fillId="12" borderId="51" xfId="0" applyNumberFormat="1" applyFont="1" applyFill="1" applyBorder="1" applyAlignment="1" applyProtection="1">
      <alignment horizontal="center" vertical="center" wrapText="1"/>
      <protection hidden="1"/>
    </xf>
    <xf numFmtId="4" fontId="33" fillId="12" borderId="50" xfId="0" applyNumberFormat="1" applyFont="1" applyFill="1" applyBorder="1" applyAlignment="1" applyProtection="1">
      <alignment horizontal="center" vertical="center" wrapText="1"/>
      <protection hidden="1"/>
    </xf>
    <xf numFmtId="14" fontId="33" fillId="12" borderId="51" xfId="0" applyNumberFormat="1" applyFont="1" applyFill="1" applyBorder="1" applyAlignment="1" applyProtection="1">
      <alignment horizontal="center" vertical="center" wrapText="1"/>
      <protection hidden="1"/>
    </xf>
    <xf numFmtId="49" fontId="19" fillId="2" borderId="25" xfId="0" applyNumberFormat="1" applyFont="1" applyFill="1" applyBorder="1" applyProtection="1">
      <protection locked="0"/>
    </xf>
    <xf numFmtId="49" fontId="19" fillId="2" borderId="15" xfId="0" applyNumberFormat="1" applyFont="1" applyFill="1" applyBorder="1" applyProtection="1">
      <protection locked="0"/>
    </xf>
    <xf numFmtId="49" fontId="19" fillId="2" borderId="16" xfId="0" applyNumberFormat="1" applyFont="1" applyFill="1" applyBorder="1" applyProtection="1">
      <protection locked="0"/>
    </xf>
    <xf numFmtId="49" fontId="19" fillId="2" borderId="26" xfId="0" applyNumberFormat="1" applyFont="1" applyFill="1" applyBorder="1" applyProtection="1">
      <protection locked="0"/>
    </xf>
    <xf numFmtId="3" fontId="19" fillId="2" borderId="10" xfId="0" applyNumberFormat="1" applyFont="1" applyFill="1" applyBorder="1" applyProtection="1">
      <protection locked="0"/>
    </xf>
    <xf numFmtId="14" fontId="19" fillId="2" borderId="11" xfId="0" applyNumberFormat="1" applyFont="1" applyFill="1" applyBorder="1" applyProtection="1">
      <protection locked="0"/>
    </xf>
    <xf numFmtId="4" fontId="19" fillId="2" borderId="12" xfId="0" applyNumberFormat="1" applyFont="1" applyFill="1" applyBorder="1" applyProtection="1">
      <protection locked="0"/>
    </xf>
    <xf numFmtId="4" fontId="19" fillId="2" borderId="11" xfId="0" applyNumberFormat="1" applyFont="1" applyFill="1" applyBorder="1" applyProtection="1">
      <protection locked="0"/>
    </xf>
    <xf numFmtId="4" fontId="19" fillId="2" borderId="16" xfId="0" applyNumberFormat="1" applyFont="1" applyFill="1" applyBorder="1" applyProtection="1">
      <protection locked="0"/>
    </xf>
    <xf numFmtId="49" fontId="29" fillId="11" borderId="0" xfId="0" applyNumberFormat="1" applyFont="1" applyFill="1" applyAlignment="1" applyProtection="1">
      <alignment vertical="center"/>
      <protection hidden="1"/>
    </xf>
    <xf numFmtId="49" fontId="17" fillId="11" borderId="0" xfId="0" applyNumberFormat="1" applyFont="1" applyFill="1" applyAlignment="1" applyProtection="1">
      <alignment vertical="center"/>
      <protection hidden="1"/>
    </xf>
    <xf numFmtId="3" fontId="27" fillId="11" borderId="0" xfId="0" applyNumberFormat="1" applyFont="1" applyFill="1" applyAlignment="1" applyProtection="1">
      <alignment horizontal="left" vertical="top"/>
      <protection hidden="1"/>
    </xf>
    <xf numFmtId="14" fontId="17" fillId="11" borderId="0" xfId="0" applyNumberFormat="1" applyFont="1" applyFill="1" applyAlignment="1" applyProtection="1">
      <alignment horizontal="center" vertical="center"/>
      <protection hidden="1"/>
    </xf>
    <xf numFmtId="4" fontId="17" fillId="11" borderId="0" xfId="0" applyNumberFormat="1" applyFont="1" applyFill="1" applyAlignment="1" applyProtection="1">
      <alignment horizontal="center" vertical="center"/>
      <protection hidden="1"/>
    </xf>
    <xf numFmtId="4" fontId="17" fillId="11" borderId="0" xfId="0" applyNumberFormat="1" applyFont="1" applyFill="1" applyAlignment="1" applyProtection="1">
      <alignment horizontal="left" vertical="center"/>
      <protection hidden="1"/>
    </xf>
    <xf numFmtId="4" fontId="17" fillId="11" borderId="0" xfId="0" applyNumberFormat="1" applyFont="1" applyFill="1" applyAlignment="1" applyProtection="1">
      <alignment vertical="center"/>
      <protection hidden="1"/>
    </xf>
    <xf numFmtId="49" fontId="17" fillId="11" borderId="0" xfId="0" applyNumberFormat="1" applyFont="1" applyFill="1" applyAlignment="1" applyProtection="1">
      <alignment horizontal="left" vertical="center"/>
      <protection hidden="1"/>
    </xf>
    <xf numFmtId="14" fontId="17" fillId="11" borderId="0" xfId="1" applyNumberFormat="1" applyFont="1" applyFill="1" applyAlignment="1" applyProtection="1">
      <alignment horizontal="center" vertical="center"/>
      <protection hidden="1"/>
    </xf>
    <xf numFmtId="14" fontId="19" fillId="2" borderId="17" xfId="0" applyNumberFormat="1" applyFont="1" applyFill="1" applyBorder="1" applyAlignment="1" applyProtection="1">
      <alignment horizontal="center" vertical="center"/>
      <protection locked="0"/>
    </xf>
    <xf numFmtId="14" fontId="37" fillId="0" borderId="19" xfId="0" applyNumberFormat="1" applyFont="1" applyBorder="1" applyAlignment="1">
      <alignment horizontal="center" vertical="center"/>
    </xf>
    <xf numFmtId="14" fontId="37" fillId="0" borderId="19" xfId="0" applyNumberFormat="1" applyFont="1" applyBorder="1"/>
    <xf numFmtId="49" fontId="19" fillId="2" borderId="24" xfId="0" applyNumberFormat="1" applyFont="1" applyFill="1" applyBorder="1" applyProtection="1">
      <protection locked="0"/>
    </xf>
    <xf numFmtId="49" fontId="19" fillId="2" borderId="7" xfId="0" applyNumberFormat="1" applyFont="1" applyFill="1" applyBorder="1" applyProtection="1">
      <protection locked="0"/>
    </xf>
    <xf numFmtId="49" fontId="19" fillId="2" borderId="8" xfId="0" applyNumberFormat="1" applyFont="1" applyFill="1" applyBorder="1" applyProtection="1">
      <protection locked="0"/>
    </xf>
    <xf numFmtId="3" fontId="19" fillId="2" borderId="9" xfId="0" applyNumberFormat="1" applyFont="1" applyFill="1" applyBorder="1" applyProtection="1">
      <protection locked="0"/>
    </xf>
    <xf numFmtId="14" fontId="19" fillId="2" borderId="7" xfId="0" applyNumberFormat="1" applyFont="1" applyFill="1" applyBorder="1" applyProtection="1">
      <protection locked="0"/>
    </xf>
    <xf numFmtId="4" fontId="19" fillId="2" borderId="8" xfId="0" applyNumberFormat="1" applyFont="1" applyFill="1" applyBorder="1" applyProtection="1">
      <protection locked="0"/>
    </xf>
    <xf numFmtId="4" fontId="19" fillId="2" borderId="7" xfId="0" applyNumberFormat="1" applyFont="1" applyFill="1" applyBorder="1" applyProtection="1">
      <protection locked="0"/>
    </xf>
    <xf numFmtId="49" fontId="19" fillId="2" borderId="13" xfId="0" applyNumberFormat="1" applyFont="1" applyFill="1" applyBorder="1" applyProtection="1">
      <protection locked="0"/>
    </xf>
    <xf numFmtId="14" fontId="19" fillId="2" borderId="14" xfId="0" applyNumberFormat="1" applyFont="1" applyFill="1" applyBorder="1" applyAlignment="1" applyProtection="1">
      <alignment horizontal="center" vertical="center"/>
      <protection locked="0"/>
    </xf>
    <xf numFmtId="49" fontId="2" fillId="3" borderId="19" xfId="0" applyNumberFormat="1" applyFont="1" applyFill="1" applyBorder="1" applyAlignment="1">
      <alignment horizontal="left" vertical="center" wrapText="1"/>
    </xf>
    <xf numFmtId="49" fontId="37" fillId="0" borderId="19" xfId="0" applyNumberFormat="1" applyFont="1" applyBorder="1"/>
    <xf numFmtId="49" fontId="0" fillId="0" borderId="0" xfId="0" applyNumberFormat="1"/>
    <xf numFmtId="0" fontId="26" fillId="14" borderId="35" xfId="0" applyFont="1" applyFill="1" applyBorder="1" applyAlignment="1" applyProtection="1">
      <alignment horizontal="center" vertical="center"/>
      <protection hidden="1"/>
    </xf>
    <xf numFmtId="49" fontId="39" fillId="11" borderId="0" xfId="22" applyNumberFormat="1" applyFont="1" applyFill="1" applyAlignment="1" applyProtection="1">
      <alignment vertical="center"/>
      <protection hidden="1"/>
    </xf>
    <xf numFmtId="49" fontId="33" fillId="12" borderId="49" xfId="0" applyNumberFormat="1" applyFont="1" applyFill="1" applyBorder="1" applyAlignment="1" applyProtection="1">
      <alignment horizontal="center" vertical="center" wrapText="1"/>
      <protection hidden="1"/>
    </xf>
    <xf numFmtId="0" fontId="24" fillId="2" borderId="59" xfId="0" applyFont="1" applyFill="1" applyBorder="1" applyAlignment="1" applyProtection="1">
      <alignment vertical="center"/>
      <protection locked="0"/>
    </xf>
    <xf numFmtId="164" fontId="24" fillId="2" borderId="6" xfId="0" applyNumberFormat="1" applyFont="1" applyFill="1" applyBorder="1" applyAlignment="1" applyProtection="1">
      <alignment horizontal="center" vertical="center"/>
      <protection locked="0"/>
    </xf>
    <xf numFmtId="49" fontId="33" fillId="12" borderId="29" xfId="0" applyNumberFormat="1" applyFont="1" applyFill="1" applyBorder="1" applyAlignment="1" applyProtection="1">
      <alignment horizontal="center" vertical="center"/>
      <protection hidden="1"/>
    </xf>
    <xf numFmtId="49" fontId="33" fillId="12" borderId="48" xfId="0" applyNumberFormat="1" applyFont="1" applyFill="1" applyBorder="1" applyAlignment="1" applyProtection="1">
      <alignment horizontal="center" vertical="center"/>
      <protection hidden="1"/>
    </xf>
    <xf numFmtId="0" fontId="22" fillId="14" borderId="0" xfId="0" applyFont="1" applyFill="1" applyAlignment="1" applyProtection="1">
      <alignment horizontal="left" vertical="center" wrapText="1"/>
      <protection hidden="1"/>
    </xf>
    <xf numFmtId="49" fontId="33" fillId="12" borderId="1" xfId="0" applyNumberFormat="1" applyFont="1" applyFill="1" applyBorder="1" applyAlignment="1" applyProtection="1">
      <alignment horizontal="center" vertical="center" wrapText="1"/>
      <protection hidden="1"/>
    </xf>
    <xf numFmtId="49" fontId="33" fillId="12" borderId="49" xfId="0" applyNumberFormat="1" applyFont="1" applyFill="1" applyBorder="1" applyAlignment="1" applyProtection="1">
      <alignment horizontal="center" vertical="center" wrapText="1"/>
      <protection hidden="1"/>
    </xf>
    <xf numFmtId="49" fontId="33" fillId="12" borderId="2" xfId="0" applyNumberFormat="1" applyFont="1" applyFill="1" applyBorder="1" applyAlignment="1" applyProtection="1">
      <alignment horizontal="center" vertical="center" wrapText="1"/>
      <protection hidden="1"/>
    </xf>
    <xf numFmtId="49" fontId="33" fillId="12" borderId="50" xfId="0" applyNumberFormat="1" applyFont="1" applyFill="1" applyBorder="1" applyAlignment="1" applyProtection="1">
      <alignment horizontal="center" vertical="center" wrapText="1"/>
      <protection hidden="1"/>
    </xf>
    <xf numFmtId="49" fontId="33" fillId="12" borderId="3" xfId="0" applyNumberFormat="1" applyFont="1" applyFill="1" applyBorder="1" applyAlignment="1" applyProtection="1">
      <alignment horizontal="center" vertical="center" wrapText="1"/>
      <protection hidden="1"/>
    </xf>
    <xf numFmtId="49" fontId="33" fillId="12" borderId="51" xfId="0" applyNumberFormat="1" applyFont="1" applyFill="1" applyBorder="1" applyAlignment="1" applyProtection="1">
      <alignment horizontal="center" vertical="center" wrapText="1"/>
      <protection hidden="1"/>
    </xf>
    <xf numFmtId="0" fontId="33" fillId="12" borderId="36" xfId="0" applyFont="1" applyFill="1" applyBorder="1" applyAlignment="1" applyProtection="1">
      <alignment horizontal="center" vertical="center"/>
      <protection hidden="1"/>
    </xf>
    <xf numFmtId="0" fontId="33" fillId="12" borderId="37" xfId="0" applyFont="1" applyFill="1" applyBorder="1" applyAlignment="1" applyProtection="1">
      <alignment horizontal="center" vertical="center"/>
      <protection hidden="1"/>
    </xf>
    <xf numFmtId="0" fontId="33" fillId="12" borderId="38" xfId="0" applyFont="1" applyFill="1" applyBorder="1" applyAlignment="1" applyProtection="1">
      <alignment horizontal="center" vertical="center"/>
      <protection hidden="1"/>
    </xf>
    <xf numFmtId="0" fontId="18" fillId="11" borderId="0" xfId="0" applyFont="1" applyFill="1" applyProtection="1"/>
    <xf numFmtId="0" fontId="18" fillId="0" borderId="0" xfId="0" applyFont="1" applyProtection="1"/>
    <xf numFmtId="0" fontId="18" fillId="12" borderId="57" xfId="0" applyFont="1" applyFill="1" applyBorder="1" applyAlignment="1" applyProtection="1">
      <alignment horizontal="left" wrapText="1"/>
    </xf>
    <xf numFmtId="0" fontId="21" fillId="11" borderId="0" xfId="0" applyFont="1" applyFill="1" applyProtection="1"/>
    <xf numFmtId="0" fontId="24" fillId="12" borderId="60" xfId="0" applyFont="1" applyFill="1" applyBorder="1" applyAlignment="1" applyProtection="1">
      <alignment vertical="center"/>
    </xf>
    <xf numFmtId="0" fontId="24" fillId="12" borderId="58" xfId="0" applyFont="1" applyFill="1" applyBorder="1" applyAlignment="1" applyProtection="1">
      <alignment horizontal="center" vertical="center"/>
    </xf>
    <xf numFmtId="0" fontId="23" fillId="12" borderId="4" xfId="0" applyFont="1" applyFill="1" applyBorder="1" applyAlignment="1" applyProtection="1">
      <alignment horizontal="center" vertical="center" wrapText="1"/>
    </xf>
    <xf numFmtId="164" fontId="24" fillId="12" borderId="4" xfId="0" applyNumberFormat="1" applyFont="1" applyFill="1" applyBorder="1" applyAlignment="1" applyProtection="1">
      <alignment horizontal="center" vertical="center" wrapText="1"/>
    </xf>
    <xf numFmtId="0" fontId="24" fillId="12" borderId="0" xfId="0" applyFont="1" applyFill="1" applyProtection="1"/>
    <xf numFmtId="164" fontId="24" fillId="12" borderId="4" xfId="0" applyNumberFormat="1" applyFont="1" applyFill="1" applyBorder="1" applyAlignment="1" applyProtection="1">
      <alignment horizontal="center" vertical="center"/>
    </xf>
    <xf numFmtId="0" fontId="18" fillId="11" borderId="30" xfId="0" applyFont="1" applyFill="1" applyBorder="1" applyProtection="1"/>
    <xf numFmtId="0" fontId="18" fillId="11" borderId="32" xfId="0" applyFont="1" applyFill="1" applyBorder="1" applyProtection="1"/>
    <xf numFmtId="0" fontId="18" fillId="11" borderId="31" xfId="0" applyFont="1" applyFill="1" applyBorder="1" applyProtection="1"/>
    <xf numFmtId="0" fontId="18" fillId="11" borderId="28" xfId="0" applyFont="1" applyFill="1" applyBorder="1" applyProtection="1"/>
    <xf numFmtId="0" fontId="24" fillId="12" borderId="33" xfId="0" applyFont="1" applyFill="1" applyBorder="1" applyProtection="1"/>
    <xf numFmtId="0" fontId="24" fillId="12" borderId="34" xfId="0" applyFont="1" applyFill="1" applyBorder="1" applyAlignment="1" applyProtection="1">
      <alignment vertical="center"/>
    </xf>
    <xf numFmtId="164" fontId="24" fillId="12" borderId="6" xfId="0" applyNumberFormat="1" applyFont="1" applyFill="1" applyBorder="1" applyAlignment="1" applyProtection="1">
      <alignment horizontal="center" vertical="center"/>
    </xf>
    <xf numFmtId="0" fontId="35" fillId="14" borderId="4" xfId="0" applyFont="1" applyFill="1" applyBorder="1" applyAlignment="1" applyProtection="1">
      <alignment horizontal="right" vertical="center" wrapText="1"/>
    </xf>
    <xf numFmtId="164" fontId="35" fillId="14" borderId="6" xfId="0" applyNumberFormat="1" applyFont="1" applyFill="1" applyBorder="1" applyAlignment="1" applyProtection="1">
      <alignment horizontal="center" vertical="center"/>
    </xf>
    <xf numFmtId="0" fontId="25" fillId="12" borderId="5" xfId="0" applyFont="1" applyFill="1" applyBorder="1" applyAlignment="1" applyProtection="1">
      <alignment vertical="center" wrapText="1"/>
    </xf>
    <xf numFmtId="0" fontId="18" fillId="11" borderId="0" xfId="0" applyFont="1" applyFill="1" applyAlignment="1" applyProtection="1">
      <alignment horizontal="center" vertical="center"/>
    </xf>
    <xf numFmtId="0" fontId="22" fillId="11" borderId="0" xfId="0" applyFont="1" applyFill="1" applyAlignment="1" applyProtection="1">
      <alignment vertical="center"/>
    </xf>
    <xf numFmtId="0" fontId="20" fillId="11" borderId="0" xfId="0" applyFont="1" applyFill="1" applyProtection="1"/>
    <xf numFmtId="0" fontId="18" fillId="0" borderId="0" xfId="0" applyFont="1" applyAlignment="1" applyProtection="1">
      <alignment horizontal="center" vertical="center"/>
    </xf>
    <xf numFmtId="0" fontId="40" fillId="12" borderId="0" xfId="22" applyFont="1" applyFill="1" applyBorder="1" applyAlignment="1" applyProtection="1">
      <alignment vertical="center"/>
    </xf>
    <xf numFmtId="49" fontId="2" fillId="3" borderId="4" xfId="0" applyNumberFormat="1" applyFont="1" applyFill="1" applyBorder="1" applyAlignment="1" applyProtection="1">
      <alignment horizontal="left" vertical="center" wrapText="1"/>
      <protection locked="0"/>
    </xf>
    <xf numFmtId="0" fontId="24" fillId="12" borderId="0" xfId="0" applyFont="1" applyFill="1" applyBorder="1" applyAlignment="1" applyProtection="1">
      <alignment horizontal="center" vertical="center" wrapText="1"/>
    </xf>
    <xf numFmtId="0" fontId="18" fillId="12" borderId="0" xfId="0" applyFont="1" applyFill="1" applyBorder="1" applyAlignment="1" applyProtection="1">
      <alignment horizontal="center" vertical="center"/>
    </xf>
    <xf numFmtId="14" fontId="24" fillId="13" borderId="61" xfId="0" applyNumberFormat="1" applyFont="1" applyFill="1" applyBorder="1" applyAlignment="1" applyProtection="1">
      <alignment horizontal="center" vertical="center"/>
    </xf>
    <xf numFmtId="0" fontId="17" fillId="11" borderId="0" xfId="0" applyFont="1" applyFill="1" applyBorder="1" applyAlignment="1" applyProtection="1">
      <alignment vertical="top"/>
    </xf>
    <xf numFmtId="0" fontId="18" fillId="11" borderId="0" xfId="0" applyFont="1" applyFill="1" applyBorder="1" applyProtection="1"/>
    <xf numFmtId="0" fontId="17" fillId="14" borderId="62" xfId="0" applyFont="1" applyFill="1" applyBorder="1" applyAlignment="1" applyProtection="1">
      <alignment vertical="top"/>
    </xf>
    <xf numFmtId="0" fontId="36" fillId="14" borderId="63" xfId="0" applyFont="1" applyFill="1" applyBorder="1" applyAlignment="1" applyProtection="1">
      <alignment horizontal="center" vertical="center"/>
    </xf>
    <xf numFmtId="0" fontId="36" fillId="14" borderId="64" xfId="0" applyFont="1" applyFill="1" applyBorder="1" applyAlignment="1" applyProtection="1">
      <alignment horizontal="center" vertical="center"/>
    </xf>
    <xf numFmtId="0" fontId="18" fillId="12" borderId="65" xfId="0" applyFont="1" applyFill="1" applyBorder="1" applyAlignment="1" applyProtection="1">
      <alignment horizontal="left" wrapText="1"/>
    </xf>
    <xf numFmtId="0" fontId="18" fillId="12" borderId="66" xfId="0" applyFont="1" applyFill="1" applyBorder="1" applyAlignment="1" applyProtection="1">
      <alignment horizontal="left" wrapText="1"/>
    </xf>
    <xf numFmtId="0" fontId="18" fillId="12" borderId="67" xfId="0" applyFont="1" applyFill="1" applyBorder="1" applyProtection="1"/>
    <xf numFmtId="0" fontId="18" fillId="12" borderId="0" xfId="0" applyFont="1" applyFill="1" applyBorder="1" applyProtection="1"/>
    <xf numFmtId="0" fontId="18" fillId="12" borderId="68" xfId="0" applyFont="1" applyFill="1" applyBorder="1" applyAlignment="1" applyProtection="1">
      <alignment horizontal="center" vertical="center"/>
    </xf>
    <xf numFmtId="0" fontId="23" fillId="12" borderId="69" xfId="0" applyFont="1" applyFill="1" applyBorder="1" applyAlignment="1" applyProtection="1">
      <alignment horizontal="center" vertical="center"/>
    </xf>
    <xf numFmtId="0" fontId="23" fillId="12" borderId="0" xfId="0" applyFont="1" applyFill="1" applyBorder="1" applyAlignment="1" applyProtection="1">
      <alignment horizontal="center" vertical="center"/>
    </xf>
    <xf numFmtId="0" fontId="24" fillId="12" borderId="68" xfId="0" applyFont="1" applyFill="1" applyBorder="1" applyAlignment="1" applyProtection="1">
      <alignment horizontal="center" vertical="center" wrapText="1"/>
    </xf>
    <xf numFmtId="49" fontId="24" fillId="12" borderId="70" xfId="0" applyNumberFormat="1" applyFont="1" applyFill="1" applyBorder="1" applyProtection="1"/>
    <xf numFmtId="14" fontId="24" fillId="13" borderId="71" xfId="0" applyNumberFormat="1" applyFont="1" applyFill="1" applyBorder="1" applyAlignment="1" applyProtection="1">
      <alignment horizontal="center" vertical="center"/>
    </xf>
    <xf numFmtId="0" fontId="24" fillId="12" borderId="72" xfId="0" applyFont="1" applyFill="1" applyBorder="1" applyProtection="1"/>
    <xf numFmtId="0" fontId="24" fillId="12" borderId="73" xfId="0" applyFont="1" applyFill="1" applyBorder="1" applyAlignment="1" applyProtection="1">
      <alignment vertical="center"/>
    </xf>
    <xf numFmtId="0" fontId="24" fillId="12" borderId="74" xfId="0" applyFont="1" applyFill="1" applyBorder="1" applyAlignment="1" applyProtection="1">
      <alignment horizontal="center" vertical="center"/>
    </xf>
    <xf numFmtId="0" fontId="24" fillId="12" borderId="73" xfId="0" applyFont="1" applyFill="1" applyBorder="1" applyAlignment="1" applyProtection="1">
      <alignment horizontal="center" vertical="center"/>
    </xf>
    <xf numFmtId="0" fontId="23" fillId="12" borderId="75" xfId="0" applyFont="1" applyFill="1" applyBorder="1" applyAlignment="1" applyProtection="1">
      <alignment horizontal="center" vertical="center" wrapText="1"/>
    </xf>
    <xf numFmtId="0" fontId="23" fillId="12" borderId="76" xfId="0" applyFont="1" applyFill="1" applyBorder="1" applyAlignment="1" applyProtection="1">
      <alignment horizontal="center" vertical="center" wrapText="1"/>
    </xf>
    <xf numFmtId="164" fontId="24" fillId="12" borderId="76" xfId="0" applyNumberFormat="1" applyFont="1" applyFill="1" applyBorder="1" applyAlignment="1" applyProtection="1">
      <alignment horizontal="center" vertical="center" wrapText="1"/>
    </xf>
    <xf numFmtId="0" fontId="24" fillId="12" borderId="77" xfId="0" applyFont="1" applyFill="1" applyBorder="1" applyAlignment="1" applyProtection="1">
      <alignment horizontal="center" vertical="center" textRotation="90" wrapText="1"/>
    </xf>
    <xf numFmtId="0" fontId="24" fillId="12" borderId="0" xfId="0" applyFont="1" applyFill="1" applyBorder="1" applyProtection="1"/>
    <xf numFmtId="164" fontId="24" fillId="12" borderId="76" xfId="0" applyNumberFormat="1" applyFont="1" applyFill="1" applyBorder="1" applyAlignment="1" applyProtection="1">
      <alignment horizontal="center" vertical="center"/>
    </xf>
    <xf numFmtId="0" fontId="24" fillId="12" borderId="78" xfId="0" applyFont="1" applyFill="1" applyBorder="1" applyAlignment="1" applyProtection="1">
      <alignment horizontal="center" vertical="center" textRotation="90" wrapText="1"/>
    </xf>
    <xf numFmtId="0" fontId="24" fillId="12" borderId="79" xfId="0" applyFont="1" applyFill="1" applyBorder="1" applyAlignment="1" applyProtection="1">
      <alignment horizontal="center" vertical="center" textRotation="90" wrapText="1"/>
    </xf>
    <xf numFmtId="0" fontId="24" fillId="12" borderId="80" xfId="0" applyFont="1" applyFill="1" applyBorder="1" applyAlignment="1" applyProtection="1">
      <alignment horizontal="center" vertical="center" textRotation="90" wrapText="1"/>
    </xf>
    <xf numFmtId="0" fontId="24" fillId="12" borderId="81" xfId="0" applyFont="1" applyFill="1" applyBorder="1" applyAlignment="1" applyProtection="1">
      <alignment horizontal="center" vertical="center" textRotation="90" wrapText="1"/>
    </xf>
    <xf numFmtId="164" fontId="24" fillId="12" borderId="82" xfId="0" applyNumberFormat="1" applyFont="1" applyFill="1" applyBorder="1" applyAlignment="1" applyProtection="1">
      <alignment horizontal="center" vertical="center"/>
    </xf>
    <xf numFmtId="0" fontId="35" fillId="14" borderId="75" xfId="0" applyFont="1" applyFill="1" applyBorder="1" applyAlignment="1" applyProtection="1">
      <alignment horizontal="right" vertical="center" wrapText="1"/>
    </xf>
    <xf numFmtId="164" fontId="35" fillId="14" borderId="82" xfId="0" applyNumberFormat="1" applyFont="1" applyFill="1" applyBorder="1" applyAlignment="1" applyProtection="1">
      <alignment horizontal="center" vertical="center"/>
    </xf>
    <xf numFmtId="0" fontId="24" fillId="12" borderId="67" xfId="0" applyFont="1" applyFill="1" applyBorder="1" applyProtection="1"/>
    <xf numFmtId="0" fontId="24" fillId="12" borderId="0" xfId="0" applyFont="1" applyFill="1" applyBorder="1" applyAlignment="1" applyProtection="1">
      <alignment horizontal="center" vertical="center"/>
    </xf>
    <xf numFmtId="0" fontId="24" fillId="12" borderId="68" xfId="0" applyFont="1" applyFill="1" applyBorder="1" applyAlignment="1" applyProtection="1">
      <alignment horizontal="center" vertical="center"/>
    </xf>
    <xf numFmtId="164" fontId="24" fillId="2" borderId="82" xfId="0" applyNumberFormat="1" applyFont="1" applyFill="1" applyBorder="1" applyAlignment="1" applyProtection="1">
      <alignment horizontal="center" vertical="center"/>
      <protection locked="0"/>
    </xf>
    <xf numFmtId="0" fontId="24" fillId="12" borderId="83" xfId="0" applyFont="1" applyFill="1" applyBorder="1" applyAlignment="1" applyProtection="1">
      <alignment horizontal="center" vertical="center" textRotation="90" wrapText="1"/>
    </xf>
    <xf numFmtId="0" fontId="20" fillId="12" borderId="84" xfId="0" applyFont="1" applyFill="1" applyBorder="1" applyAlignment="1" applyProtection="1">
      <alignment horizontal="right" vertical="center" wrapText="1"/>
    </xf>
    <xf numFmtId="0" fontId="20" fillId="12" borderId="85" xfId="0" applyFont="1" applyFill="1" applyBorder="1" applyAlignment="1" applyProtection="1">
      <alignment horizontal="right" vertical="center" wrapText="1"/>
    </xf>
    <xf numFmtId="164" fontId="20" fillId="12" borderId="86" xfId="0" applyNumberFormat="1" applyFont="1" applyFill="1" applyBorder="1" applyAlignment="1" applyProtection="1">
      <alignment horizontal="center" vertical="center"/>
    </xf>
    <xf numFmtId="164" fontId="20" fillId="12" borderId="87" xfId="0" applyNumberFormat="1" applyFont="1" applyFill="1" applyBorder="1" applyAlignment="1" applyProtection="1">
      <alignment horizontal="center" vertical="center"/>
    </xf>
    <xf numFmtId="0" fontId="24" fillId="11" borderId="0" xfId="0" applyFont="1" applyFill="1" applyProtection="1"/>
    <xf numFmtId="0" fontId="24" fillId="11" borderId="30" xfId="0" applyFont="1" applyFill="1" applyBorder="1" applyProtection="1"/>
    <xf numFmtId="0" fontId="24" fillId="11" borderId="56" xfId="0" applyFont="1" applyFill="1" applyBorder="1" applyProtection="1"/>
    <xf numFmtId="0" fontId="24" fillId="11" borderId="35" xfId="0" applyFont="1" applyFill="1" applyBorder="1" applyProtection="1"/>
    <xf numFmtId="165" fontId="24" fillId="11" borderId="0" xfId="0" applyNumberFormat="1" applyFont="1" applyFill="1" applyProtection="1"/>
    <xf numFmtId="165" fontId="24" fillId="11" borderId="18" xfId="0" applyNumberFormat="1" applyFont="1" applyFill="1" applyBorder="1" applyProtection="1"/>
    <xf numFmtId="49" fontId="19" fillId="11" borderId="0" xfId="0" applyNumberFormat="1" applyFont="1" applyFill="1" applyProtection="1"/>
    <xf numFmtId="3" fontId="19" fillId="11" borderId="0" xfId="0" applyNumberFormat="1" applyFont="1" applyFill="1" applyProtection="1"/>
    <xf numFmtId="14" fontId="19" fillId="11" borderId="0" xfId="0" applyNumberFormat="1" applyFont="1" applyFill="1" applyProtection="1"/>
    <xf numFmtId="4" fontId="19" fillId="11" borderId="0" xfId="0" applyNumberFormat="1" applyFont="1" applyFill="1" applyProtection="1"/>
    <xf numFmtId="0" fontId="19" fillId="11" borderId="0" xfId="0" applyFont="1" applyFill="1" applyProtection="1"/>
    <xf numFmtId="49" fontId="24" fillId="11" borderId="0" xfId="0" applyNumberFormat="1" applyFont="1" applyFill="1" applyProtection="1"/>
    <xf numFmtId="3" fontId="24" fillId="11" borderId="0" xfId="0" applyNumberFormat="1" applyFont="1" applyFill="1" applyProtection="1"/>
    <xf numFmtId="14" fontId="24" fillId="11" borderId="0" xfId="0" applyNumberFormat="1" applyFont="1" applyFill="1" applyProtection="1"/>
    <xf numFmtId="4" fontId="24" fillId="11" borderId="0" xfId="0" applyNumberFormat="1" applyFont="1" applyFill="1" applyProtection="1"/>
  </cellXfs>
  <cellStyles count="23">
    <cellStyle name="Accent" xfId="3" xr:uid="{00000000-0005-0000-0000-000000000000}"/>
    <cellStyle name="Accent 1" xfId="4" xr:uid="{00000000-0005-0000-0000-000001000000}"/>
    <cellStyle name="Accent 2" xfId="5" xr:uid="{00000000-0005-0000-0000-000002000000}"/>
    <cellStyle name="Accent 3" xfId="6" xr:uid="{00000000-0005-0000-0000-000003000000}"/>
    <cellStyle name="Bad" xfId="7" xr:uid="{00000000-0005-0000-0000-000004000000}"/>
    <cellStyle name="Collegamento ipertestuale" xfId="22" builtinId="8"/>
    <cellStyle name="Error" xfId="8" xr:uid="{00000000-0005-0000-0000-000006000000}"/>
    <cellStyle name="Footnote" xfId="9" xr:uid="{00000000-0005-0000-0000-000007000000}"/>
    <cellStyle name="Good" xfId="10" xr:uid="{00000000-0005-0000-0000-000008000000}"/>
    <cellStyle name="Heading" xfId="11" xr:uid="{00000000-0005-0000-0000-000009000000}"/>
    <cellStyle name="Heading (user)" xfId="12" xr:uid="{00000000-0005-0000-0000-00000A000000}"/>
    <cellStyle name="Heading 1" xfId="13" xr:uid="{00000000-0005-0000-0000-00000B000000}"/>
    <cellStyle name="Heading 2" xfId="14" xr:uid="{00000000-0005-0000-0000-00000C000000}"/>
    <cellStyle name="Hyperlink" xfId="15" xr:uid="{00000000-0005-0000-0000-00000D000000}"/>
    <cellStyle name="Migliaia" xfId="1" builtinId="3"/>
    <cellStyle name="Neutral" xfId="16" xr:uid="{00000000-0005-0000-0000-00000F000000}"/>
    <cellStyle name="Normale" xfId="0" builtinId="0"/>
    <cellStyle name="Normale 2" xfId="2" xr:uid="{00000000-0005-0000-0000-000011000000}"/>
    <cellStyle name="Note" xfId="17" xr:uid="{00000000-0005-0000-0000-000012000000}"/>
    <cellStyle name="Result (user)" xfId="18" xr:uid="{00000000-0005-0000-0000-000013000000}"/>
    <cellStyle name="Status" xfId="19" xr:uid="{00000000-0005-0000-0000-000014000000}"/>
    <cellStyle name="Text" xfId="20" xr:uid="{00000000-0005-0000-0000-000015000000}"/>
    <cellStyle name="Warning" xfId="21" xr:uid="{00000000-0005-0000-0000-000016000000}"/>
  </cellStyles>
  <dxfs count="2">
    <dxf>
      <fill>
        <patternFill>
          <bgColor theme="9" tint="0.79998168889431442"/>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E599"/>
        </patternFill>
      </fill>
    </dxf>
  </dxfs>
  <tableStyles count="0" defaultTableStyle="TableStyleMedium2" defaultPivotStyle="PivotStyleLight16"/>
  <colors>
    <mruColors>
      <color rgb="FFED7D31"/>
      <color rgb="FFFFE599"/>
      <color rgb="FFFFD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08"/>
  <sheetViews>
    <sheetView workbookViewId="0">
      <selection activeCell="E3" sqref="E3"/>
    </sheetView>
  </sheetViews>
  <sheetFormatPr defaultRowHeight="13.5"/>
  <cols>
    <col min="1" max="1" width="21.5703125" style="91" customWidth="1"/>
    <col min="2" max="2" width="10.7109375" bestFit="1" customWidth="1"/>
  </cols>
  <sheetData>
    <row r="1" spans="1:5">
      <c r="A1" s="89" t="s">
        <v>68</v>
      </c>
      <c r="B1" s="1">
        <v>45222</v>
      </c>
      <c r="E1" t="s">
        <v>982</v>
      </c>
    </row>
    <row r="2" spans="1:5">
      <c r="A2" s="89" t="s">
        <v>69</v>
      </c>
      <c r="B2" s="1">
        <v>45223</v>
      </c>
      <c r="E2" t="s">
        <v>983</v>
      </c>
    </row>
    <row r="3" spans="1:5">
      <c r="A3" s="89" t="s">
        <v>70</v>
      </c>
      <c r="B3" s="1">
        <v>45223</v>
      </c>
    </row>
    <row r="4" spans="1:5">
      <c r="A4" s="89" t="s">
        <v>71</v>
      </c>
      <c r="B4" s="1">
        <v>45223</v>
      </c>
    </row>
    <row r="5" spans="1:5">
      <c r="A5" s="89" t="s">
        <v>72</v>
      </c>
      <c r="B5" s="1">
        <v>45223</v>
      </c>
    </row>
    <row r="6" spans="1:5">
      <c r="A6" s="89" t="s">
        <v>73</v>
      </c>
      <c r="B6" s="1">
        <v>45217</v>
      </c>
    </row>
    <row r="7" spans="1:5">
      <c r="A7" s="89" t="s">
        <v>74</v>
      </c>
      <c r="B7" s="1">
        <v>45238</v>
      </c>
    </row>
    <row r="8" spans="1:5">
      <c r="A8" s="89" t="s">
        <v>75</v>
      </c>
      <c r="B8" s="1">
        <v>45237</v>
      </c>
    </row>
    <row r="9" spans="1:5">
      <c r="A9" s="89" t="s">
        <v>76</v>
      </c>
      <c r="B9" s="1">
        <v>45237</v>
      </c>
    </row>
    <row r="10" spans="1:5">
      <c r="A10" s="89" t="s">
        <v>77</v>
      </c>
      <c r="B10" s="1">
        <v>45229</v>
      </c>
    </row>
    <row r="11" spans="1:5">
      <c r="A11" s="89" t="s">
        <v>78</v>
      </c>
      <c r="B11" s="1">
        <v>45228</v>
      </c>
    </row>
    <row r="12" spans="1:5">
      <c r="A12" s="89" t="s">
        <v>79</v>
      </c>
      <c r="B12" s="1">
        <v>45228</v>
      </c>
    </row>
    <row r="13" spans="1:5">
      <c r="A13" s="89" t="s">
        <v>80</v>
      </c>
      <c r="B13" s="1">
        <v>45228</v>
      </c>
    </row>
    <row r="14" spans="1:5">
      <c r="A14" s="89" t="s">
        <v>81</v>
      </c>
      <c r="B14" s="1">
        <v>45229</v>
      </c>
    </row>
    <row r="15" spans="1:5">
      <c r="A15" s="89" t="s">
        <v>82</v>
      </c>
      <c r="B15" s="1">
        <v>45236</v>
      </c>
    </row>
    <row r="16" spans="1:5">
      <c r="A16" s="89" t="s">
        <v>83</v>
      </c>
      <c r="B16" s="1">
        <v>45228</v>
      </c>
    </row>
    <row r="17" spans="1:2">
      <c r="A17" s="89" t="s">
        <v>84</v>
      </c>
      <c r="B17" s="1">
        <v>45222</v>
      </c>
    </row>
    <row r="18" spans="1:2">
      <c r="A18" s="89" t="s">
        <v>85</v>
      </c>
      <c r="B18" s="1">
        <v>45229</v>
      </c>
    </row>
    <row r="19" spans="1:2">
      <c r="A19" s="89" t="s">
        <v>86</v>
      </c>
      <c r="B19" s="1">
        <v>45240</v>
      </c>
    </row>
    <row r="20" spans="1:2">
      <c r="A20" s="89" t="s">
        <v>87</v>
      </c>
      <c r="B20" s="1">
        <v>45239</v>
      </c>
    </row>
    <row r="21" spans="1:2">
      <c r="A21" s="89" t="s">
        <v>88</v>
      </c>
      <c r="B21" s="1">
        <v>45225</v>
      </c>
    </row>
    <row r="22" spans="1:2">
      <c r="A22" s="89" t="s">
        <v>89</v>
      </c>
      <c r="B22" s="1">
        <v>45224</v>
      </c>
    </row>
    <row r="23" spans="1:2">
      <c r="A23" s="89" t="s">
        <v>90</v>
      </c>
      <c r="B23" s="1">
        <v>45239</v>
      </c>
    </row>
    <row r="24" spans="1:2">
      <c r="A24" s="89" t="s">
        <v>91</v>
      </c>
      <c r="B24" s="1">
        <v>45222</v>
      </c>
    </row>
    <row r="25" spans="1:2">
      <c r="A25" s="89" t="s">
        <v>92</v>
      </c>
      <c r="B25" s="1">
        <v>45221</v>
      </c>
    </row>
    <row r="26" spans="1:2">
      <c r="A26" s="89" t="s">
        <v>93</v>
      </c>
      <c r="B26" s="1">
        <v>45224</v>
      </c>
    </row>
    <row r="27" spans="1:2">
      <c r="A27" s="89" t="s">
        <v>94</v>
      </c>
      <c r="B27" s="1">
        <v>45223</v>
      </c>
    </row>
    <row r="28" spans="1:2">
      <c r="A28" s="89" t="s">
        <v>95</v>
      </c>
      <c r="B28" s="1">
        <v>45227</v>
      </c>
    </row>
    <row r="29" spans="1:2">
      <c r="A29" s="89" t="s">
        <v>96</v>
      </c>
      <c r="B29" s="1">
        <v>45218</v>
      </c>
    </row>
    <row r="30" spans="1:2">
      <c r="A30" s="89" t="s">
        <v>97</v>
      </c>
      <c r="B30" s="1">
        <v>45208</v>
      </c>
    </row>
    <row r="31" spans="1:2">
      <c r="A31" s="89" t="s">
        <v>98</v>
      </c>
      <c r="B31" s="1">
        <v>45219</v>
      </c>
    </row>
    <row r="32" spans="1:2">
      <c r="A32" s="89" t="s">
        <v>99</v>
      </c>
      <c r="B32" s="1">
        <v>45228</v>
      </c>
    </row>
    <row r="33" spans="1:2">
      <c r="A33" s="89" t="s">
        <v>100</v>
      </c>
      <c r="B33" s="1">
        <v>45237</v>
      </c>
    </row>
    <row r="34" spans="1:2">
      <c r="A34" s="89" t="s">
        <v>101</v>
      </c>
      <c r="B34" s="1">
        <v>45238</v>
      </c>
    </row>
    <row r="35" spans="1:2">
      <c r="A35" s="89" t="s">
        <v>102</v>
      </c>
      <c r="B35" s="1">
        <v>45236</v>
      </c>
    </row>
    <row r="36" spans="1:2">
      <c r="A36" s="89" t="s">
        <v>103</v>
      </c>
      <c r="B36" s="1">
        <v>45224</v>
      </c>
    </row>
    <row r="37" spans="1:2">
      <c r="A37" s="89" t="s">
        <v>104</v>
      </c>
      <c r="B37" s="1">
        <v>45214</v>
      </c>
    </row>
    <row r="38" spans="1:2">
      <c r="A38" s="89" t="s">
        <v>105</v>
      </c>
      <c r="B38" s="1">
        <v>45228</v>
      </c>
    </row>
    <row r="39" spans="1:2">
      <c r="A39" s="89" t="s">
        <v>106</v>
      </c>
      <c r="B39" s="1">
        <v>45222</v>
      </c>
    </row>
    <row r="40" spans="1:2">
      <c r="A40" s="89" t="s">
        <v>107</v>
      </c>
      <c r="B40" s="1">
        <v>45214</v>
      </c>
    </row>
    <row r="41" spans="1:2">
      <c r="A41" s="89" t="s">
        <v>108</v>
      </c>
      <c r="B41" s="1">
        <v>45238</v>
      </c>
    </row>
    <row r="42" spans="1:2">
      <c r="A42" s="89" t="s">
        <v>109</v>
      </c>
      <c r="B42" s="1">
        <v>45228</v>
      </c>
    </row>
    <row r="43" spans="1:2">
      <c r="A43" s="89" t="s">
        <v>110</v>
      </c>
      <c r="B43" s="1">
        <v>45239</v>
      </c>
    </row>
    <row r="44" spans="1:2">
      <c r="A44" s="89" t="s">
        <v>111</v>
      </c>
      <c r="B44" s="1">
        <v>45208</v>
      </c>
    </row>
    <row r="45" spans="1:2">
      <c r="A45" s="89" t="s">
        <v>112</v>
      </c>
      <c r="B45" s="1">
        <v>45239</v>
      </c>
    </row>
    <row r="46" spans="1:2">
      <c r="A46" s="89" t="s">
        <v>113</v>
      </c>
      <c r="B46" s="1">
        <v>45228</v>
      </c>
    </row>
    <row r="47" spans="1:2">
      <c r="A47" s="89" t="s">
        <v>114</v>
      </c>
      <c r="B47" s="1">
        <v>45228</v>
      </c>
    </row>
    <row r="48" spans="1:2">
      <c r="A48" s="89" t="s">
        <v>115</v>
      </c>
      <c r="B48" s="1">
        <v>45228</v>
      </c>
    </row>
    <row r="49" spans="1:2">
      <c r="A49" s="89" t="s">
        <v>116</v>
      </c>
      <c r="B49" s="1">
        <v>45228</v>
      </c>
    </row>
    <row r="50" spans="1:2">
      <c r="A50" s="89" t="s">
        <v>117</v>
      </c>
      <c r="B50" s="1">
        <v>45223</v>
      </c>
    </row>
    <row r="51" spans="1:2">
      <c r="A51" s="89" t="s">
        <v>118</v>
      </c>
      <c r="B51" s="1">
        <v>45217</v>
      </c>
    </row>
    <row r="52" spans="1:2">
      <c r="A52" s="89" t="s">
        <v>119</v>
      </c>
      <c r="B52" s="1">
        <v>45229</v>
      </c>
    </row>
    <row r="53" spans="1:2">
      <c r="A53" s="89" t="s">
        <v>120</v>
      </c>
      <c r="B53" s="1">
        <v>45218</v>
      </c>
    </row>
    <row r="54" spans="1:2">
      <c r="A54" s="89" t="s">
        <v>121</v>
      </c>
      <c r="B54" s="1">
        <v>45228</v>
      </c>
    </row>
    <row r="55" spans="1:2">
      <c r="A55" s="89" t="s">
        <v>122</v>
      </c>
      <c r="B55" s="1">
        <v>45236</v>
      </c>
    </row>
    <row r="56" spans="1:2">
      <c r="A56" s="89" t="s">
        <v>123</v>
      </c>
      <c r="B56" s="1">
        <v>45228</v>
      </c>
    </row>
    <row r="57" spans="1:2">
      <c r="A57" s="89" t="s">
        <v>124</v>
      </c>
      <c r="B57" s="1">
        <v>45228</v>
      </c>
    </row>
    <row r="58" spans="1:2">
      <c r="A58" s="89" t="s">
        <v>125</v>
      </c>
      <c r="B58" s="1">
        <v>45214</v>
      </c>
    </row>
    <row r="59" spans="1:2">
      <c r="A59" s="89" t="s">
        <v>126</v>
      </c>
      <c r="B59" s="1">
        <v>45224</v>
      </c>
    </row>
    <row r="60" spans="1:2">
      <c r="A60" s="89" t="s">
        <v>127</v>
      </c>
      <c r="B60" s="1">
        <v>45229</v>
      </c>
    </row>
    <row r="61" spans="1:2">
      <c r="A61" s="89" t="s">
        <v>128</v>
      </c>
      <c r="B61" s="1">
        <v>45214</v>
      </c>
    </row>
    <row r="62" spans="1:2">
      <c r="A62" s="89" t="s">
        <v>129</v>
      </c>
      <c r="B62" s="1">
        <v>45209</v>
      </c>
    </row>
    <row r="63" spans="1:2">
      <c r="A63" s="89" t="s">
        <v>130</v>
      </c>
      <c r="B63" s="1">
        <v>45229</v>
      </c>
    </row>
    <row r="64" spans="1:2">
      <c r="A64" s="89" t="s">
        <v>131</v>
      </c>
      <c r="B64" s="1">
        <v>45240</v>
      </c>
    </row>
    <row r="65" spans="1:2">
      <c r="A65" s="89" t="s">
        <v>132</v>
      </c>
      <c r="B65" s="1">
        <v>45216</v>
      </c>
    </row>
    <row r="66" spans="1:2">
      <c r="A66" s="89" t="s">
        <v>133</v>
      </c>
      <c r="B66" s="1">
        <v>45226</v>
      </c>
    </row>
    <row r="67" spans="1:2">
      <c r="A67" s="89" t="s">
        <v>134</v>
      </c>
      <c r="B67" s="1">
        <v>45223</v>
      </c>
    </row>
    <row r="68" spans="1:2">
      <c r="A68" s="89" t="s">
        <v>135</v>
      </c>
      <c r="B68" s="1">
        <v>45238</v>
      </c>
    </row>
    <row r="69" spans="1:2">
      <c r="A69" s="89" t="s">
        <v>136</v>
      </c>
      <c r="B69" s="1">
        <v>45237</v>
      </c>
    </row>
    <row r="70" spans="1:2">
      <c r="A70" s="89" t="s">
        <v>137</v>
      </c>
      <c r="B70" s="1">
        <v>45226</v>
      </c>
    </row>
    <row r="71" spans="1:2">
      <c r="A71" s="89" t="s">
        <v>138</v>
      </c>
      <c r="B71" s="1">
        <v>45224</v>
      </c>
    </row>
    <row r="72" spans="1:2">
      <c r="A72" s="89" t="s">
        <v>139</v>
      </c>
      <c r="B72" s="1">
        <v>45228</v>
      </c>
    </row>
    <row r="73" spans="1:2">
      <c r="A73" s="89" t="s">
        <v>140</v>
      </c>
      <c r="B73" s="1">
        <v>45207</v>
      </c>
    </row>
    <row r="74" spans="1:2">
      <c r="A74" s="89" t="s">
        <v>141</v>
      </c>
      <c r="B74" s="1">
        <v>45217</v>
      </c>
    </row>
    <row r="75" spans="1:2">
      <c r="A75" s="89" t="s">
        <v>142</v>
      </c>
      <c r="B75" s="1">
        <v>45221</v>
      </c>
    </row>
    <row r="76" spans="1:2">
      <c r="A76" s="89" t="s">
        <v>143</v>
      </c>
      <c r="B76" s="1">
        <v>45225</v>
      </c>
    </row>
    <row r="77" spans="1:2">
      <c r="A77" s="89" t="s">
        <v>144</v>
      </c>
      <c r="B77" s="1">
        <v>45228</v>
      </c>
    </row>
    <row r="78" spans="1:2">
      <c r="A78" s="89" t="s">
        <v>145</v>
      </c>
      <c r="B78" s="1">
        <v>45203</v>
      </c>
    </row>
    <row r="79" spans="1:2">
      <c r="A79" s="89" t="s">
        <v>146</v>
      </c>
      <c r="B79" s="1">
        <v>45228</v>
      </c>
    </row>
    <row r="80" spans="1:2">
      <c r="A80" s="89" t="s">
        <v>147</v>
      </c>
      <c r="B80" s="1">
        <v>45237</v>
      </c>
    </row>
    <row r="81" spans="1:2">
      <c r="A81" s="89" t="s">
        <v>148</v>
      </c>
      <c r="B81" s="1">
        <v>45221</v>
      </c>
    </row>
    <row r="82" spans="1:2">
      <c r="A82" s="89" t="s">
        <v>149</v>
      </c>
      <c r="B82" s="1">
        <v>45228</v>
      </c>
    </row>
    <row r="83" spans="1:2">
      <c r="A83" s="89" t="s">
        <v>150</v>
      </c>
      <c r="B83" s="1">
        <v>45222</v>
      </c>
    </row>
    <row r="84" spans="1:2">
      <c r="A84" s="89" t="s">
        <v>151</v>
      </c>
      <c r="B84" s="1">
        <v>45223</v>
      </c>
    </row>
    <row r="85" spans="1:2">
      <c r="A85" s="89" t="s">
        <v>152</v>
      </c>
      <c r="B85" s="1">
        <v>45235</v>
      </c>
    </row>
    <row r="86" spans="1:2">
      <c r="A86" s="89" t="s">
        <v>153</v>
      </c>
      <c r="B86" s="1">
        <v>45215</v>
      </c>
    </row>
    <row r="87" spans="1:2">
      <c r="A87" s="89" t="s">
        <v>154</v>
      </c>
      <c r="B87" s="1">
        <v>45228</v>
      </c>
    </row>
    <row r="88" spans="1:2">
      <c r="A88" s="89" t="s">
        <v>155</v>
      </c>
      <c r="B88" s="1">
        <v>45239</v>
      </c>
    </row>
    <row r="89" spans="1:2">
      <c r="A89" s="89" t="s">
        <v>156</v>
      </c>
      <c r="B89" s="1">
        <v>45221</v>
      </c>
    </row>
    <row r="90" spans="1:2">
      <c r="A90" s="89" t="s">
        <v>157</v>
      </c>
      <c r="B90" s="1">
        <v>45237</v>
      </c>
    </row>
    <row r="91" spans="1:2">
      <c r="A91" s="89" t="s">
        <v>158</v>
      </c>
      <c r="B91" s="1">
        <v>45228</v>
      </c>
    </row>
    <row r="92" spans="1:2">
      <c r="A92" s="89" t="s">
        <v>159</v>
      </c>
      <c r="B92" s="1">
        <v>45222</v>
      </c>
    </row>
    <row r="93" spans="1:2">
      <c r="A93" s="89" t="s">
        <v>160</v>
      </c>
      <c r="B93" s="1">
        <v>45237</v>
      </c>
    </row>
    <row r="94" spans="1:2">
      <c r="A94" s="89" t="s">
        <v>161</v>
      </c>
      <c r="B94" s="1">
        <v>45224</v>
      </c>
    </row>
    <row r="95" spans="1:2">
      <c r="A95" s="89" t="s">
        <v>162</v>
      </c>
      <c r="B95" s="1">
        <v>45239</v>
      </c>
    </row>
    <row r="96" spans="1:2">
      <c r="A96" s="89" t="s">
        <v>163</v>
      </c>
      <c r="B96" s="1">
        <v>45223</v>
      </c>
    </row>
    <row r="97" spans="1:2">
      <c r="A97" s="89" t="s">
        <v>164</v>
      </c>
      <c r="B97" s="1">
        <v>45223</v>
      </c>
    </row>
    <row r="98" spans="1:2">
      <c r="A98" s="89" t="s">
        <v>165</v>
      </c>
      <c r="B98" s="1">
        <v>45222</v>
      </c>
    </row>
    <row r="99" spans="1:2">
      <c r="A99" s="89" t="s">
        <v>166</v>
      </c>
      <c r="B99" s="1">
        <v>45209</v>
      </c>
    </row>
    <row r="100" spans="1:2">
      <c r="A100" s="89" t="s">
        <v>167</v>
      </c>
      <c r="B100" s="1">
        <v>45218</v>
      </c>
    </row>
    <row r="101" spans="1:2">
      <c r="A101" s="89" t="s">
        <v>168</v>
      </c>
      <c r="B101" s="1">
        <v>45215</v>
      </c>
    </row>
    <row r="102" spans="1:2">
      <c r="A102" s="89" t="s">
        <v>169</v>
      </c>
      <c r="B102" s="1">
        <v>45222</v>
      </c>
    </row>
    <row r="103" spans="1:2">
      <c r="A103" s="89" t="s">
        <v>170</v>
      </c>
      <c r="B103" s="1">
        <v>45229</v>
      </c>
    </row>
    <row r="104" spans="1:2">
      <c r="A104" s="89" t="s">
        <v>171</v>
      </c>
      <c r="B104" s="1">
        <v>45214</v>
      </c>
    </row>
    <row r="105" spans="1:2">
      <c r="A105" s="89" t="s">
        <v>172</v>
      </c>
      <c r="B105" s="1">
        <v>45223</v>
      </c>
    </row>
    <row r="106" spans="1:2">
      <c r="A106" s="89" t="s">
        <v>173</v>
      </c>
      <c r="B106" s="1">
        <v>45223</v>
      </c>
    </row>
    <row r="107" spans="1:2">
      <c r="A107" s="89" t="s">
        <v>174</v>
      </c>
      <c r="B107" s="1">
        <v>45238</v>
      </c>
    </row>
    <row r="108" spans="1:2">
      <c r="A108" s="89" t="s">
        <v>175</v>
      </c>
      <c r="B108" s="1">
        <v>45222</v>
      </c>
    </row>
    <row r="109" spans="1:2">
      <c r="A109" s="89" t="s">
        <v>176</v>
      </c>
      <c r="B109" s="1">
        <v>45224</v>
      </c>
    </row>
    <row r="110" spans="1:2">
      <c r="A110" s="89" t="s">
        <v>177</v>
      </c>
      <c r="B110" s="1">
        <v>45222</v>
      </c>
    </row>
    <row r="111" spans="1:2">
      <c r="A111" s="89" t="s">
        <v>178</v>
      </c>
      <c r="B111" s="1">
        <v>45222</v>
      </c>
    </row>
    <row r="112" spans="1:2">
      <c r="A112" s="89" t="s">
        <v>179</v>
      </c>
      <c r="B112" s="1">
        <v>45235</v>
      </c>
    </row>
    <row r="113" spans="1:2">
      <c r="A113" s="89" t="s">
        <v>180</v>
      </c>
      <c r="B113" s="1">
        <v>45209</v>
      </c>
    </row>
    <row r="114" spans="1:2">
      <c r="A114" s="89" t="s">
        <v>181</v>
      </c>
      <c r="B114" s="1">
        <v>45230</v>
      </c>
    </row>
    <row r="115" spans="1:2">
      <c r="A115" s="89" t="s">
        <v>182</v>
      </c>
      <c r="B115" s="1">
        <v>45215</v>
      </c>
    </row>
    <row r="116" spans="1:2">
      <c r="A116" s="89" t="s">
        <v>183</v>
      </c>
      <c r="B116" s="1">
        <v>45239</v>
      </c>
    </row>
    <row r="117" spans="1:2">
      <c r="A117" s="89" t="s">
        <v>184</v>
      </c>
      <c r="B117" s="1">
        <v>45229</v>
      </c>
    </row>
    <row r="118" spans="1:2">
      <c r="A118" s="89" t="s">
        <v>185</v>
      </c>
      <c r="B118" s="1">
        <v>45223</v>
      </c>
    </row>
    <row r="119" spans="1:2">
      <c r="A119" s="89" t="s">
        <v>186</v>
      </c>
      <c r="B119" s="1">
        <v>45225</v>
      </c>
    </row>
    <row r="120" spans="1:2">
      <c r="A120" s="89" t="s">
        <v>187</v>
      </c>
      <c r="B120" s="1">
        <v>45224</v>
      </c>
    </row>
    <row r="121" spans="1:2">
      <c r="A121" s="89" t="s">
        <v>188</v>
      </c>
      <c r="B121" s="1">
        <v>45210</v>
      </c>
    </row>
    <row r="122" spans="1:2">
      <c r="A122" s="89" t="s">
        <v>189</v>
      </c>
      <c r="B122" s="1">
        <v>45238</v>
      </c>
    </row>
    <row r="123" spans="1:2">
      <c r="A123" s="89" t="s">
        <v>190</v>
      </c>
      <c r="B123" s="1">
        <v>45228</v>
      </c>
    </row>
    <row r="124" spans="1:2">
      <c r="A124" s="89" t="s">
        <v>191</v>
      </c>
      <c r="B124" s="1">
        <v>45228</v>
      </c>
    </row>
    <row r="125" spans="1:2">
      <c r="A125" s="89" t="s">
        <v>192</v>
      </c>
      <c r="B125" s="1">
        <v>45238</v>
      </c>
    </row>
    <row r="126" spans="1:2">
      <c r="A126" s="89" t="s">
        <v>193</v>
      </c>
      <c r="B126" s="1">
        <v>45228</v>
      </c>
    </row>
    <row r="127" spans="1:2">
      <c r="A127" s="89" t="s">
        <v>194</v>
      </c>
      <c r="B127" s="1">
        <v>45228</v>
      </c>
    </row>
    <row r="128" spans="1:2">
      <c r="A128" s="89" t="s">
        <v>195</v>
      </c>
      <c r="B128" s="1">
        <v>45223</v>
      </c>
    </row>
    <row r="129" spans="1:2">
      <c r="A129" s="89" t="s">
        <v>196</v>
      </c>
      <c r="B129" s="1">
        <v>45202</v>
      </c>
    </row>
    <row r="130" spans="1:2">
      <c r="A130" s="89" t="s">
        <v>197</v>
      </c>
      <c r="B130" s="1">
        <v>45208</v>
      </c>
    </row>
    <row r="131" spans="1:2">
      <c r="A131" s="89" t="s">
        <v>198</v>
      </c>
      <c r="B131" s="1">
        <v>45223</v>
      </c>
    </row>
    <row r="132" spans="1:2">
      <c r="A132" s="89" t="s">
        <v>199</v>
      </c>
      <c r="B132" s="1">
        <v>45215</v>
      </c>
    </row>
    <row r="133" spans="1:2">
      <c r="A133" s="89" t="s">
        <v>200</v>
      </c>
      <c r="B133" s="1">
        <v>45216</v>
      </c>
    </row>
    <row r="134" spans="1:2">
      <c r="A134" s="89" t="s">
        <v>201</v>
      </c>
      <c r="B134" s="1">
        <v>45238</v>
      </c>
    </row>
    <row r="135" spans="1:2">
      <c r="A135" s="89" t="s">
        <v>202</v>
      </c>
      <c r="B135" s="1">
        <v>45223</v>
      </c>
    </row>
    <row r="136" spans="1:2">
      <c r="A136" s="89" t="s">
        <v>203</v>
      </c>
      <c r="B136" s="1">
        <v>45223</v>
      </c>
    </row>
    <row r="137" spans="1:2">
      <c r="A137" s="89" t="s">
        <v>204</v>
      </c>
      <c r="B137" s="1">
        <v>45228</v>
      </c>
    </row>
    <row r="138" spans="1:2">
      <c r="A138" s="89" t="s">
        <v>205</v>
      </c>
      <c r="B138" s="1">
        <v>45228</v>
      </c>
    </row>
    <row r="139" spans="1:2">
      <c r="A139" s="89" t="s">
        <v>206</v>
      </c>
      <c r="B139" s="1">
        <v>45223</v>
      </c>
    </row>
    <row r="140" spans="1:2">
      <c r="A140" s="89" t="s">
        <v>207</v>
      </c>
      <c r="B140" s="1">
        <v>45224</v>
      </c>
    </row>
    <row r="141" spans="1:2">
      <c r="A141" s="89" t="s">
        <v>208</v>
      </c>
      <c r="B141" s="1">
        <v>45214</v>
      </c>
    </row>
    <row r="142" spans="1:2">
      <c r="A142" s="89" t="s">
        <v>209</v>
      </c>
      <c r="B142" s="1">
        <v>45239</v>
      </c>
    </row>
    <row r="143" spans="1:2">
      <c r="A143" s="89" t="s">
        <v>210</v>
      </c>
      <c r="B143" s="1">
        <v>45225</v>
      </c>
    </row>
    <row r="144" spans="1:2">
      <c r="A144" s="89" t="s">
        <v>211</v>
      </c>
      <c r="B144" s="1">
        <v>45207</v>
      </c>
    </row>
    <row r="145" spans="1:2">
      <c r="A145" s="89" t="s">
        <v>212</v>
      </c>
      <c r="B145" s="1">
        <v>45224</v>
      </c>
    </row>
    <row r="146" spans="1:2">
      <c r="A146" s="89" t="s">
        <v>213</v>
      </c>
      <c r="B146" s="1">
        <v>45223</v>
      </c>
    </row>
    <row r="147" spans="1:2">
      <c r="A147" s="89" t="s">
        <v>214</v>
      </c>
      <c r="B147" s="1">
        <v>45238</v>
      </c>
    </row>
    <row r="148" spans="1:2">
      <c r="A148" s="89" t="s">
        <v>215</v>
      </c>
      <c r="B148" s="1">
        <v>45228</v>
      </c>
    </row>
    <row r="149" spans="1:2">
      <c r="A149" s="89" t="s">
        <v>216</v>
      </c>
      <c r="B149" s="1">
        <v>45239</v>
      </c>
    </row>
    <row r="150" spans="1:2">
      <c r="A150" s="89" t="s">
        <v>217</v>
      </c>
      <c r="B150" s="1">
        <v>45228</v>
      </c>
    </row>
    <row r="151" spans="1:2">
      <c r="A151" s="89" t="s">
        <v>218</v>
      </c>
      <c r="B151" s="1">
        <v>45202</v>
      </c>
    </row>
    <row r="152" spans="1:2">
      <c r="A152" s="89" t="s">
        <v>219</v>
      </c>
      <c r="B152" s="1">
        <v>45222</v>
      </c>
    </row>
    <row r="153" spans="1:2">
      <c r="A153" s="89" t="s">
        <v>220</v>
      </c>
      <c r="B153" s="1">
        <v>45218</v>
      </c>
    </row>
    <row r="154" spans="1:2">
      <c r="A154" s="89" t="s">
        <v>221</v>
      </c>
      <c r="B154" s="1">
        <v>45229</v>
      </c>
    </row>
    <row r="155" spans="1:2">
      <c r="A155" s="89" t="s">
        <v>222</v>
      </c>
      <c r="B155" s="1">
        <v>45228</v>
      </c>
    </row>
    <row r="156" spans="1:2">
      <c r="A156" s="89" t="s">
        <v>223</v>
      </c>
      <c r="B156" s="1">
        <v>45208</v>
      </c>
    </row>
    <row r="157" spans="1:2">
      <c r="A157" s="89" t="s">
        <v>224</v>
      </c>
      <c r="B157" s="1">
        <v>45223</v>
      </c>
    </row>
    <row r="158" spans="1:2">
      <c r="A158" s="89" t="s">
        <v>225</v>
      </c>
      <c r="B158" s="1">
        <v>45237</v>
      </c>
    </row>
    <row r="159" spans="1:2">
      <c r="A159" s="89" t="s">
        <v>226</v>
      </c>
      <c r="B159" s="1">
        <v>45238</v>
      </c>
    </row>
    <row r="160" spans="1:2">
      <c r="A160" s="89" t="s">
        <v>227</v>
      </c>
      <c r="B160" s="1">
        <v>45239</v>
      </c>
    </row>
    <row r="161" spans="1:2">
      <c r="A161" s="89" t="s">
        <v>228</v>
      </c>
      <c r="B161" s="1">
        <v>45224</v>
      </c>
    </row>
    <row r="162" spans="1:2">
      <c r="A162" s="89" t="s">
        <v>229</v>
      </c>
      <c r="B162" s="1">
        <v>45217</v>
      </c>
    </row>
    <row r="163" spans="1:2">
      <c r="A163" s="89" t="s">
        <v>230</v>
      </c>
      <c r="B163" s="1">
        <v>45237</v>
      </c>
    </row>
    <row r="164" spans="1:2">
      <c r="A164" s="89" t="s">
        <v>231</v>
      </c>
      <c r="B164" s="1">
        <v>45224</v>
      </c>
    </row>
    <row r="165" spans="1:2">
      <c r="A165" s="89" t="s">
        <v>232</v>
      </c>
      <c r="B165" s="1">
        <v>45197</v>
      </c>
    </row>
    <row r="166" spans="1:2">
      <c r="A166" s="89" t="s">
        <v>233</v>
      </c>
      <c r="B166" s="1">
        <v>45203</v>
      </c>
    </row>
    <row r="167" spans="1:2">
      <c r="A167" s="89" t="s">
        <v>234</v>
      </c>
      <c r="B167" s="1">
        <v>45239</v>
      </c>
    </row>
    <row r="168" spans="1:2">
      <c r="A168" s="89" t="s">
        <v>235</v>
      </c>
      <c r="B168" s="1">
        <v>45237</v>
      </c>
    </row>
    <row r="169" spans="1:2">
      <c r="A169" s="89" t="s">
        <v>236</v>
      </c>
      <c r="B169" s="1">
        <v>45224</v>
      </c>
    </row>
    <row r="170" spans="1:2">
      <c r="A170" s="89" t="s">
        <v>237</v>
      </c>
      <c r="B170" s="1">
        <v>45228</v>
      </c>
    </row>
    <row r="171" spans="1:2">
      <c r="A171" s="89" t="s">
        <v>238</v>
      </c>
      <c r="B171" s="1">
        <v>45224</v>
      </c>
    </row>
    <row r="172" spans="1:2">
      <c r="A172" s="89" t="s">
        <v>239</v>
      </c>
      <c r="B172" s="1">
        <v>45228</v>
      </c>
    </row>
    <row r="173" spans="1:2">
      <c r="A173" s="89" t="s">
        <v>240</v>
      </c>
      <c r="B173" s="1">
        <v>45228</v>
      </c>
    </row>
    <row r="174" spans="1:2">
      <c r="A174" s="89" t="s">
        <v>241</v>
      </c>
      <c r="B174" s="1">
        <v>45228</v>
      </c>
    </row>
    <row r="175" spans="1:2">
      <c r="A175" s="89" t="s">
        <v>242</v>
      </c>
      <c r="B175" s="1">
        <v>45238</v>
      </c>
    </row>
    <row r="176" spans="1:2">
      <c r="A176" s="89" t="s">
        <v>243</v>
      </c>
      <c r="B176" s="1">
        <v>45222</v>
      </c>
    </row>
    <row r="177" spans="1:2">
      <c r="A177" s="89" t="s">
        <v>244</v>
      </c>
      <c r="B177" s="1">
        <v>45225</v>
      </c>
    </row>
    <row r="178" spans="1:2">
      <c r="A178" s="89" t="s">
        <v>245</v>
      </c>
      <c r="B178" s="1">
        <v>45238</v>
      </c>
    </row>
    <row r="179" spans="1:2">
      <c r="A179" s="89" t="s">
        <v>246</v>
      </c>
      <c r="B179" s="1">
        <v>45223</v>
      </c>
    </row>
    <row r="180" spans="1:2">
      <c r="A180" s="89" t="s">
        <v>247</v>
      </c>
      <c r="B180" s="1">
        <v>45228</v>
      </c>
    </row>
    <row r="181" spans="1:2">
      <c r="A181" s="89" t="s">
        <v>248</v>
      </c>
      <c r="B181" s="1">
        <v>45238</v>
      </c>
    </row>
    <row r="182" spans="1:2">
      <c r="A182" s="89" t="s">
        <v>249</v>
      </c>
      <c r="B182" s="1">
        <v>45237</v>
      </c>
    </row>
    <row r="183" spans="1:2">
      <c r="A183" s="89" t="s">
        <v>250</v>
      </c>
      <c r="B183" s="1">
        <v>45221</v>
      </c>
    </row>
    <row r="184" spans="1:2">
      <c r="A184" s="89" t="s">
        <v>251</v>
      </c>
      <c r="B184" s="1">
        <v>45229</v>
      </c>
    </row>
    <row r="185" spans="1:2">
      <c r="A185" s="89" t="s">
        <v>252</v>
      </c>
      <c r="B185" s="1">
        <v>45239</v>
      </c>
    </row>
    <row r="186" spans="1:2">
      <c r="A186" s="89" t="s">
        <v>253</v>
      </c>
      <c r="B186" s="1">
        <v>45203</v>
      </c>
    </row>
    <row r="187" spans="1:2">
      <c r="A187" s="89" t="s">
        <v>254</v>
      </c>
      <c r="B187" s="1">
        <v>45215</v>
      </c>
    </row>
    <row r="188" spans="1:2">
      <c r="A188" s="89" t="s">
        <v>255</v>
      </c>
      <c r="B188" s="1">
        <v>45217</v>
      </c>
    </row>
    <row r="189" spans="1:2">
      <c r="A189" s="89" t="s">
        <v>256</v>
      </c>
      <c r="B189" s="1">
        <v>45210</v>
      </c>
    </row>
    <row r="190" spans="1:2">
      <c r="A190" s="89" t="s">
        <v>257</v>
      </c>
      <c r="B190" s="1">
        <v>45239</v>
      </c>
    </row>
    <row r="191" spans="1:2">
      <c r="A191" s="89" t="s">
        <v>258</v>
      </c>
      <c r="B191" s="1">
        <v>45228</v>
      </c>
    </row>
    <row r="192" spans="1:2">
      <c r="A192" s="89" t="s">
        <v>259</v>
      </c>
      <c r="B192" s="1">
        <v>45218</v>
      </c>
    </row>
    <row r="193" spans="1:2">
      <c r="A193" s="89" t="s">
        <v>260</v>
      </c>
      <c r="B193" s="1">
        <v>45222</v>
      </c>
    </row>
    <row r="194" spans="1:2">
      <c r="A194" s="89" t="s">
        <v>261</v>
      </c>
      <c r="B194" s="1">
        <v>45226</v>
      </c>
    </row>
    <row r="195" spans="1:2">
      <c r="A195" s="89" t="s">
        <v>262</v>
      </c>
      <c r="B195" s="1">
        <v>45238</v>
      </c>
    </row>
    <row r="196" spans="1:2">
      <c r="A196" s="89" t="s">
        <v>263</v>
      </c>
      <c r="B196" s="1">
        <v>45224</v>
      </c>
    </row>
    <row r="197" spans="1:2">
      <c r="A197" s="89" t="s">
        <v>264</v>
      </c>
      <c r="B197" s="1">
        <v>45239</v>
      </c>
    </row>
    <row r="198" spans="1:2">
      <c r="A198" s="89" t="s">
        <v>265</v>
      </c>
      <c r="B198" s="1">
        <v>45215</v>
      </c>
    </row>
    <row r="199" spans="1:2">
      <c r="A199" s="89" t="s">
        <v>266</v>
      </c>
      <c r="B199" s="1">
        <v>45239</v>
      </c>
    </row>
    <row r="200" spans="1:2">
      <c r="A200" s="89" t="s">
        <v>267</v>
      </c>
      <c r="B200" s="1">
        <v>45224</v>
      </c>
    </row>
    <row r="201" spans="1:2">
      <c r="A201" s="89" t="s">
        <v>268</v>
      </c>
      <c r="B201" s="1">
        <v>45238</v>
      </c>
    </row>
    <row r="202" spans="1:2">
      <c r="A202" s="89" t="s">
        <v>269</v>
      </c>
      <c r="B202" s="1">
        <v>45228</v>
      </c>
    </row>
    <row r="203" spans="1:2">
      <c r="A203" s="89" t="s">
        <v>270</v>
      </c>
      <c r="B203" s="1">
        <v>45223</v>
      </c>
    </row>
    <row r="204" spans="1:2">
      <c r="A204" s="89" t="s">
        <v>271</v>
      </c>
      <c r="B204" s="1">
        <v>45240</v>
      </c>
    </row>
    <row r="205" spans="1:2">
      <c r="A205" s="89" t="s">
        <v>272</v>
      </c>
      <c r="B205" s="1">
        <v>45222</v>
      </c>
    </row>
    <row r="206" spans="1:2">
      <c r="A206" s="89" t="s">
        <v>273</v>
      </c>
      <c r="B206" s="1">
        <v>45216</v>
      </c>
    </row>
    <row r="207" spans="1:2">
      <c r="A207" s="89" t="s">
        <v>274</v>
      </c>
      <c r="B207" s="1">
        <v>45228</v>
      </c>
    </row>
    <row r="208" spans="1:2">
      <c r="A208" s="89" t="s">
        <v>275</v>
      </c>
      <c r="B208" s="1">
        <v>45238</v>
      </c>
    </row>
    <row r="209" spans="1:2">
      <c r="A209" s="89" t="s">
        <v>276</v>
      </c>
      <c r="B209" s="1">
        <v>45236</v>
      </c>
    </row>
    <row r="210" spans="1:2">
      <c r="A210" s="89" t="s">
        <v>277</v>
      </c>
      <c r="B210" s="1">
        <v>45229</v>
      </c>
    </row>
    <row r="211" spans="1:2">
      <c r="A211" s="89" t="s">
        <v>278</v>
      </c>
      <c r="B211" s="1">
        <v>45223</v>
      </c>
    </row>
    <row r="212" spans="1:2">
      <c r="A212" s="89" t="s">
        <v>279</v>
      </c>
      <c r="B212" s="1">
        <v>45228</v>
      </c>
    </row>
    <row r="213" spans="1:2">
      <c r="A213" s="89" t="s">
        <v>280</v>
      </c>
      <c r="B213" s="1">
        <v>45224</v>
      </c>
    </row>
    <row r="214" spans="1:2">
      <c r="A214" s="89" t="s">
        <v>281</v>
      </c>
      <c r="B214" s="1">
        <v>45224</v>
      </c>
    </row>
    <row r="215" spans="1:2">
      <c r="A215" s="89" t="s">
        <v>282</v>
      </c>
      <c r="B215" s="1">
        <v>45214</v>
      </c>
    </row>
    <row r="216" spans="1:2">
      <c r="A216" s="89" t="s">
        <v>283</v>
      </c>
      <c r="B216" s="1">
        <v>45236</v>
      </c>
    </row>
    <row r="217" spans="1:2">
      <c r="A217" s="89" t="s">
        <v>284</v>
      </c>
      <c r="B217" s="1">
        <v>45221</v>
      </c>
    </row>
    <row r="218" spans="1:2">
      <c r="A218" s="89" t="s">
        <v>285</v>
      </c>
      <c r="B218" s="1">
        <v>45222</v>
      </c>
    </row>
    <row r="219" spans="1:2">
      <c r="A219" s="89" t="s">
        <v>286</v>
      </c>
      <c r="B219" s="1">
        <v>45238</v>
      </c>
    </row>
    <row r="220" spans="1:2">
      <c r="A220" s="89" t="s">
        <v>287</v>
      </c>
      <c r="B220" s="1">
        <v>45221</v>
      </c>
    </row>
    <row r="221" spans="1:2">
      <c r="A221" s="89" t="s">
        <v>288</v>
      </c>
      <c r="B221" s="1">
        <v>45233</v>
      </c>
    </row>
    <row r="222" spans="1:2">
      <c r="A222" s="89" t="s">
        <v>289</v>
      </c>
      <c r="B222" s="1">
        <v>45225</v>
      </c>
    </row>
    <row r="223" spans="1:2">
      <c r="A223" s="89" t="s">
        <v>290</v>
      </c>
      <c r="B223" s="1">
        <v>45214</v>
      </c>
    </row>
    <row r="224" spans="1:2">
      <c r="A224" s="89" t="s">
        <v>291</v>
      </c>
      <c r="B224" s="1">
        <v>45225</v>
      </c>
    </row>
    <row r="225" spans="1:2">
      <c r="A225" s="89" t="s">
        <v>292</v>
      </c>
      <c r="B225" s="1">
        <v>45239</v>
      </c>
    </row>
    <row r="226" spans="1:2">
      <c r="A226" s="89" t="s">
        <v>293</v>
      </c>
      <c r="B226" s="1">
        <v>45228</v>
      </c>
    </row>
    <row r="227" spans="1:2">
      <c r="A227" s="89" t="s">
        <v>294</v>
      </c>
      <c r="B227" s="1">
        <v>45204</v>
      </c>
    </row>
    <row r="228" spans="1:2">
      <c r="A228" s="89" t="s">
        <v>295</v>
      </c>
      <c r="B228" s="1">
        <v>45225</v>
      </c>
    </row>
    <row r="229" spans="1:2">
      <c r="A229" s="89" t="s">
        <v>296</v>
      </c>
      <c r="B229" s="1">
        <v>45229</v>
      </c>
    </row>
    <row r="230" spans="1:2">
      <c r="A230" s="89" t="s">
        <v>297</v>
      </c>
      <c r="B230" s="1">
        <v>45224</v>
      </c>
    </row>
    <row r="231" spans="1:2">
      <c r="A231" s="89" t="s">
        <v>298</v>
      </c>
      <c r="B231" s="1">
        <v>45239</v>
      </c>
    </row>
    <row r="232" spans="1:2">
      <c r="A232" s="89" t="s">
        <v>299</v>
      </c>
      <c r="B232" s="1">
        <v>45222</v>
      </c>
    </row>
    <row r="233" spans="1:2">
      <c r="A233" s="89" t="s">
        <v>300</v>
      </c>
      <c r="B233" s="1">
        <v>45225</v>
      </c>
    </row>
    <row r="234" spans="1:2">
      <c r="A234" s="89" t="s">
        <v>301</v>
      </c>
      <c r="B234" s="1">
        <v>45228</v>
      </c>
    </row>
    <row r="235" spans="1:2">
      <c r="A235" s="89" t="s">
        <v>302</v>
      </c>
      <c r="B235" s="1">
        <v>45225</v>
      </c>
    </row>
    <row r="236" spans="1:2">
      <c r="A236" s="89" t="s">
        <v>303</v>
      </c>
      <c r="B236" s="1">
        <v>45224</v>
      </c>
    </row>
    <row r="237" spans="1:2">
      <c r="A237" s="89" t="s">
        <v>304</v>
      </c>
      <c r="B237" s="1">
        <v>45238</v>
      </c>
    </row>
    <row r="238" spans="1:2">
      <c r="A238" s="89" t="s">
        <v>305</v>
      </c>
      <c r="B238" s="1">
        <v>45238</v>
      </c>
    </row>
    <row r="239" spans="1:2">
      <c r="A239" s="89" t="s">
        <v>306</v>
      </c>
      <c r="B239" s="1">
        <v>45224</v>
      </c>
    </row>
    <row r="240" spans="1:2">
      <c r="A240" s="89" t="s">
        <v>307</v>
      </c>
      <c r="B240" s="1">
        <v>45239</v>
      </c>
    </row>
    <row r="241" spans="1:2">
      <c r="A241" s="89" t="s">
        <v>308</v>
      </c>
      <c r="B241" s="1">
        <v>45197</v>
      </c>
    </row>
    <row r="242" spans="1:2">
      <c r="A242" s="89" t="s">
        <v>309</v>
      </c>
      <c r="B242" s="1">
        <v>45201</v>
      </c>
    </row>
    <row r="243" spans="1:2">
      <c r="A243" s="89" t="s">
        <v>310</v>
      </c>
      <c r="B243" s="1">
        <v>45228</v>
      </c>
    </row>
    <row r="244" spans="1:2">
      <c r="A244" s="89" t="s">
        <v>311</v>
      </c>
      <c r="B244" s="1">
        <v>45224</v>
      </c>
    </row>
    <row r="245" spans="1:2">
      <c r="A245" s="89" t="s">
        <v>312</v>
      </c>
      <c r="B245" s="1">
        <v>45224</v>
      </c>
    </row>
    <row r="246" spans="1:2">
      <c r="A246" s="89" t="s">
        <v>313</v>
      </c>
      <c r="B246" s="1">
        <v>45200</v>
      </c>
    </row>
    <row r="247" spans="1:2">
      <c r="A247" s="89" t="s">
        <v>314</v>
      </c>
      <c r="B247" s="1">
        <v>45238</v>
      </c>
    </row>
    <row r="248" spans="1:2">
      <c r="A248" s="89" t="s">
        <v>315</v>
      </c>
      <c r="B248" s="1">
        <v>45228</v>
      </c>
    </row>
    <row r="249" spans="1:2">
      <c r="A249" s="89" t="s">
        <v>316</v>
      </c>
      <c r="B249" s="1">
        <v>45236</v>
      </c>
    </row>
    <row r="250" spans="1:2">
      <c r="A250" s="89" t="s">
        <v>317</v>
      </c>
      <c r="B250" s="1">
        <v>45221</v>
      </c>
    </row>
    <row r="251" spans="1:2">
      <c r="A251" s="89" t="s">
        <v>318</v>
      </c>
      <c r="B251" s="1">
        <v>45225</v>
      </c>
    </row>
    <row r="252" spans="1:2">
      <c r="A252" s="89" t="s">
        <v>319</v>
      </c>
      <c r="B252" s="1">
        <v>45223</v>
      </c>
    </row>
    <row r="253" spans="1:2">
      <c r="A253" s="89" t="s">
        <v>320</v>
      </c>
      <c r="B253" s="1">
        <v>45237</v>
      </c>
    </row>
    <row r="254" spans="1:2">
      <c r="A254" s="89" t="s">
        <v>321</v>
      </c>
      <c r="B254" s="1">
        <v>45211</v>
      </c>
    </row>
    <row r="255" spans="1:2">
      <c r="A255" s="89" t="s">
        <v>322</v>
      </c>
      <c r="B255" s="1">
        <v>45222</v>
      </c>
    </row>
    <row r="256" spans="1:2">
      <c r="A256" s="89" t="s">
        <v>323</v>
      </c>
      <c r="B256" s="1">
        <v>45238</v>
      </c>
    </row>
    <row r="257" spans="1:2">
      <c r="A257" s="89" t="s">
        <v>324</v>
      </c>
      <c r="B257" s="1">
        <v>45218</v>
      </c>
    </row>
    <row r="258" spans="1:2">
      <c r="A258" s="89" t="s">
        <v>325</v>
      </c>
      <c r="B258" s="1">
        <v>45196</v>
      </c>
    </row>
    <row r="259" spans="1:2">
      <c r="A259" s="89" t="s">
        <v>326</v>
      </c>
      <c r="B259" s="1">
        <v>45237</v>
      </c>
    </row>
    <row r="260" spans="1:2">
      <c r="A260" s="89" t="s">
        <v>327</v>
      </c>
      <c r="B260" s="1">
        <v>45223</v>
      </c>
    </row>
    <row r="261" spans="1:2">
      <c r="A261" s="89" t="s">
        <v>328</v>
      </c>
      <c r="B261" s="1">
        <v>45226</v>
      </c>
    </row>
    <row r="262" spans="1:2">
      <c r="A262" s="89" t="s">
        <v>329</v>
      </c>
      <c r="B262" s="1">
        <v>45229</v>
      </c>
    </row>
    <row r="263" spans="1:2">
      <c r="A263" s="89" t="s">
        <v>330</v>
      </c>
      <c r="B263" s="1">
        <v>45223</v>
      </c>
    </row>
    <row r="264" spans="1:2">
      <c r="A264" s="89" t="s">
        <v>331</v>
      </c>
      <c r="B264" s="1">
        <v>45238</v>
      </c>
    </row>
    <row r="265" spans="1:2">
      <c r="A265" s="89" t="s">
        <v>332</v>
      </c>
      <c r="B265" s="1">
        <v>45207</v>
      </c>
    </row>
    <row r="266" spans="1:2">
      <c r="A266" s="89" t="s">
        <v>333</v>
      </c>
      <c r="B266" s="1">
        <v>45221</v>
      </c>
    </row>
    <row r="267" spans="1:2">
      <c r="A267" s="89" t="s">
        <v>334</v>
      </c>
      <c r="B267" s="1">
        <v>45237</v>
      </c>
    </row>
    <row r="268" spans="1:2">
      <c r="A268" s="89" t="s">
        <v>335</v>
      </c>
      <c r="B268" s="1">
        <v>45237</v>
      </c>
    </row>
    <row r="269" spans="1:2">
      <c r="A269" s="89" t="s">
        <v>336</v>
      </c>
      <c r="B269" s="1">
        <v>45223</v>
      </c>
    </row>
    <row r="270" spans="1:2">
      <c r="A270" s="89" t="s">
        <v>337</v>
      </c>
      <c r="B270" s="1">
        <v>45222</v>
      </c>
    </row>
    <row r="271" spans="1:2">
      <c r="A271" s="89" t="s">
        <v>338</v>
      </c>
      <c r="B271" s="1">
        <v>45228</v>
      </c>
    </row>
    <row r="272" spans="1:2">
      <c r="A272" s="89" t="s">
        <v>339</v>
      </c>
      <c r="B272" s="1">
        <v>45222</v>
      </c>
    </row>
    <row r="273" spans="1:2">
      <c r="A273" s="89" t="s">
        <v>340</v>
      </c>
      <c r="B273" s="1">
        <v>45221</v>
      </c>
    </row>
    <row r="274" spans="1:2">
      <c r="A274" s="89" t="s">
        <v>341</v>
      </c>
      <c r="B274" s="1">
        <v>45226</v>
      </c>
    </row>
    <row r="275" spans="1:2">
      <c r="A275" s="89" t="s">
        <v>342</v>
      </c>
      <c r="B275" s="1">
        <v>45235</v>
      </c>
    </row>
    <row r="276" spans="1:2">
      <c r="A276" s="89" t="s">
        <v>343</v>
      </c>
      <c r="B276" s="1">
        <v>45229</v>
      </c>
    </row>
    <row r="277" spans="1:2">
      <c r="A277" s="89" t="s">
        <v>344</v>
      </c>
      <c r="B277" s="1">
        <v>45228</v>
      </c>
    </row>
    <row r="278" spans="1:2">
      <c r="A278" s="89" t="s">
        <v>345</v>
      </c>
      <c r="B278" s="1">
        <v>45225</v>
      </c>
    </row>
    <row r="279" spans="1:2">
      <c r="A279" s="89" t="s">
        <v>346</v>
      </c>
      <c r="B279" s="1">
        <v>45238</v>
      </c>
    </row>
    <row r="280" spans="1:2">
      <c r="A280" s="89" t="s">
        <v>347</v>
      </c>
      <c r="B280" s="1">
        <v>45228</v>
      </c>
    </row>
    <row r="281" spans="1:2">
      <c r="A281" s="89" t="s">
        <v>348</v>
      </c>
      <c r="B281" s="1">
        <v>45207</v>
      </c>
    </row>
    <row r="282" spans="1:2">
      <c r="A282" s="89" t="s">
        <v>349</v>
      </c>
      <c r="B282" s="1">
        <v>45230</v>
      </c>
    </row>
    <row r="283" spans="1:2">
      <c r="A283" s="89" t="s">
        <v>350</v>
      </c>
      <c r="B283" s="1">
        <v>45228</v>
      </c>
    </row>
    <row r="284" spans="1:2">
      <c r="A284" s="89" t="s">
        <v>351</v>
      </c>
      <c r="B284" s="1">
        <v>45229</v>
      </c>
    </row>
    <row r="285" spans="1:2">
      <c r="A285" s="89" t="s">
        <v>352</v>
      </c>
      <c r="B285" s="1">
        <v>45238</v>
      </c>
    </row>
    <row r="286" spans="1:2">
      <c r="A286" s="89" t="s">
        <v>353</v>
      </c>
      <c r="B286" s="1">
        <v>45228</v>
      </c>
    </row>
    <row r="287" spans="1:2">
      <c r="A287" s="89" t="s">
        <v>354</v>
      </c>
      <c r="B287" s="1">
        <v>45232</v>
      </c>
    </row>
    <row r="288" spans="1:2">
      <c r="A288" s="89" t="s">
        <v>355</v>
      </c>
      <c r="B288" s="1">
        <v>45238</v>
      </c>
    </row>
    <row r="289" spans="1:2">
      <c r="A289" s="89" t="s">
        <v>356</v>
      </c>
      <c r="B289" s="1">
        <v>45238</v>
      </c>
    </row>
    <row r="290" spans="1:2">
      <c r="A290" s="89" t="s">
        <v>357</v>
      </c>
      <c r="B290" s="1">
        <v>45204</v>
      </c>
    </row>
    <row r="291" spans="1:2">
      <c r="A291" s="89" t="s">
        <v>358</v>
      </c>
      <c r="B291" s="1">
        <v>45207</v>
      </c>
    </row>
    <row r="292" spans="1:2">
      <c r="A292" s="89" t="s">
        <v>359</v>
      </c>
      <c r="B292" s="1">
        <v>45237</v>
      </c>
    </row>
    <row r="293" spans="1:2">
      <c r="A293" s="89" t="s">
        <v>360</v>
      </c>
      <c r="B293" s="1">
        <v>45237</v>
      </c>
    </row>
    <row r="294" spans="1:2">
      <c r="A294" s="89" t="s">
        <v>361</v>
      </c>
      <c r="B294" s="1">
        <v>45224</v>
      </c>
    </row>
    <row r="295" spans="1:2">
      <c r="A295" s="89" t="s">
        <v>362</v>
      </c>
      <c r="B295" s="1">
        <v>45217</v>
      </c>
    </row>
    <row r="296" spans="1:2">
      <c r="A296" s="89" t="s">
        <v>363</v>
      </c>
      <c r="B296" s="1">
        <v>45216</v>
      </c>
    </row>
    <row r="297" spans="1:2">
      <c r="A297" s="89" t="s">
        <v>364</v>
      </c>
      <c r="B297" s="1">
        <v>45229</v>
      </c>
    </row>
    <row r="298" spans="1:2">
      <c r="A298" s="89" t="s">
        <v>365</v>
      </c>
      <c r="B298" s="1">
        <v>45238</v>
      </c>
    </row>
    <row r="299" spans="1:2">
      <c r="A299" s="89" t="s">
        <v>366</v>
      </c>
      <c r="B299" s="1">
        <v>45239</v>
      </c>
    </row>
    <row r="300" spans="1:2">
      <c r="A300" s="89" t="s">
        <v>367</v>
      </c>
      <c r="B300" s="1">
        <v>45222</v>
      </c>
    </row>
    <row r="301" spans="1:2">
      <c r="A301" s="89" t="s">
        <v>368</v>
      </c>
      <c r="B301" s="1">
        <v>45228</v>
      </c>
    </row>
    <row r="302" spans="1:2">
      <c r="A302" s="89" t="s">
        <v>369</v>
      </c>
      <c r="B302" s="1">
        <v>45228</v>
      </c>
    </row>
    <row r="303" spans="1:2">
      <c r="A303" s="89" t="s">
        <v>370</v>
      </c>
      <c r="B303" s="1">
        <v>45223</v>
      </c>
    </row>
    <row r="304" spans="1:2">
      <c r="A304" s="89" t="s">
        <v>371</v>
      </c>
      <c r="B304" s="1">
        <v>45224</v>
      </c>
    </row>
    <row r="305" spans="1:2">
      <c r="A305" s="89" t="s">
        <v>372</v>
      </c>
      <c r="B305" s="1">
        <v>45224</v>
      </c>
    </row>
    <row r="306" spans="1:2">
      <c r="A306" s="89" t="s">
        <v>373</v>
      </c>
      <c r="B306" s="1">
        <v>45221</v>
      </c>
    </row>
    <row r="307" spans="1:2">
      <c r="A307" s="89" t="s">
        <v>374</v>
      </c>
      <c r="B307" s="1">
        <v>45222</v>
      </c>
    </row>
    <row r="308" spans="1:2">
      <c r="A308" s="89" t="s">
        <v>375</v>
      </c>
      <c r="B308" s="1">
        <v>45229</v>
      </c>
    </row>
    <row r="309" spans="1:2">
      <c r="A309" s="89" t="s">
        <v>376</v>
      </c>
      <c r="B309" s="1">
        <v>45223</v>
      </c>
    </row>
    <row r="310" spans="1:2">
      <c r="A310" s="89" t="s">
        <v>377</v>
      </c>
      <c r="B310" s="1">
        <v>45221</v>
      </c>
    </row>
    <row r="311" spans="1:2">
      <c r="A311" s="89" t="s">
        <v>378</v>
      </c>
      <c r="B311" s="1">
        <v>45224</v>
      </c>
    </row>
    <row r="312" spans="1:2">
      <c r="A312" s="89" t="s">
        <v>379</v>
      </c>
      <c r="B312" s="1">
        <v>45196</v>
      </c>
    </row>
    <row r="313" spans="1:2">
      <c r="A313" s="89" t="s">
        <v>380</v>
      </c>
      <c r="B313" s="1">
        <v>45211</v>
      </c>
    </row>
    <row r="314" spans="1:2">
      <c r="A314" s="89" t="s">
        <v>381</v>
      </c>
      <c r="B314" s="1">
        <v>45237</v>
      </c>
    </row>
    <row r="315" spans="1:2">
      <c r="A315" s="89" t="s">
        <v>382</v>
      </c>
      <c r="B315" s="1">
        <v>45237</v>
      </c>
    </row>
    <row r="316" spans="1:2">
      <c r="A316" s="89" t="s">
        <v>383</v>
      </c>
      <c r="B316" s="1">
        <v>45195</v>
      </c>
    </row>
    <row r="317" spans="1:2">
      <c r="A317" s="89" t="s">
        <v>384</v>
      </c>
      <c r="B317" s="1">
        <v>45225</v>
      </c>
    </row>
    <row r="318" spans="1:2">
      <c r="A318" s="89" t="s">
        <v>385</v>
      </c>
      <c r="B318" s="1">
        <v>45204</v>
      </c>
    </row>
    <row r="319" spans="1:2">
      <c r="A319" s="89" t="s">
        <v>386</v>
      </c>
      <c r="B319" s="1">
        <v>45223</v>
      </c>
    </row>
    <row r="320" spans="1:2">
      <c r="A320" s="89" t="s">
        <v>387</v>
      </c>
      <c r="B320" s="1">
        <v>45224</v>
      </c>
    </row>
    <row r="321" spans="1:2">
      <c r="A321" s="89" t="s">
        <v>388</v>
      </c>
      <c r="B321" s="1">
        <v>45227</v>
      </c>
    </row>
    <row r="322" spans="1:2">
      <c r="A322" s="89" t="s">
        <v>389</v>
      </c>
      <c r="B322" s="1">
        <v>45228</v>
      </c>
    </row>
    <row r="323" spans="1:2">
      <c r="A323" s="89" t="s">
        <v>390</v>
      </c>
      <c r="B323" s="1">
        <v>45239</v>
      </c>
    </row>
    <row r="324" spans="1:2">
      <c r="A324" s="89" t="s">
        <v>391</v>
      </c>
      <c r="B324" s="1">
        <v>45214</v>
      </c>
    </row>
    <row r="325" spans="1:2">
      <c r="A325" s="89" t="s">
        <v>392</v>
      </c>
      <c r="B325" s="1">
        <v>45222</v>
      </c>
    </row>
    <row r="326" spans="1:2">
      <c r="A326" s="89" t="s">
        <v>393</v>
      </c>
      <c r="B326" s="1">
        <v>45223</v>
      </c>
    </row>
    <row r="327" spans="1:2">
      <c r="A327" s="89" t="s">
        <v>394</v>
      </c>
      <c r="B327" s="1">
        <v>45203</v>
      </c>
    </row>
    <row r="328" spans="1:2">
      <c r="A328" s="89" t="s">
        <v>395</v>
      </c>
      <c r="B328" s="1">
        <v>45225</v>
      </c>
    </row>
    <row r="329" spans="1:2">
      <c r="A329" s="89" t="s">
        <v>396</v>
      </c>
      <c r="B329" s="1">
        <v>45208</v>
      </c>
    </row>
    <row r="330" spans="1:2">
      <c r="A330" s="89" t="s">
        <v>397</v>
      </c>
      <c r="B330" s="1">
        <v>45239</v>
      </c>
    </row>
    <row r="331" spans="1:2">
      <c r="A331" s="89" t="s">
        <v>398</v>
      </c>
      <c r="B331" s="1">
        <v>45237</v>
      </c>
    </row>
    <row r="332" spans="1:2">
      <c r="A332" s="89" t="s">
        <v>399</v>
      </c>
      <c r="B332" s="1">
        <v>45228</v>
      </c>
    </row>
    <row r="333" spans="1:2">
      <c r="A333" s="89" t="s">
        <v>400</v>
      </c>
      <c r="B333" s="1">
        <v>45221</v>
      </c>
    </row>
    <row r="334" spans="1:2">
      <c r="A334" s="89" t="s">
        <v>401</v>
      </c>
      <c r="B334" s="1">
        <v>45221</v>
      </c>
    </row>
    <row r="335" spans="1:2">
      <c r="A335" s="89" t="s">
        <v>402</v>
      </c>
      <c r="B335" s="1">
        <v>45228</v>
      </c>
    </row>
    <row r="336" spans="1:2">
      <c r="A336" s="89" t="s">
        <v>403</v>
      </c>
      <c r="B336" s="1">
        <v>45228</v>
      </c>
    </row>
    <row r="337" spans="1:2">
      <c r="A337" s="89" t="s">
        <v>404</v>
      </c>
      <c r="B337" s="1">
        <v>45223</v>
      </c>
    </row>
    <row r="338" spans="1:2">
      <c r="A338" s="89" t="s">
        <v>405</v>
      </c>
      <c r="B338" s="1">
        <v>45229</v>
      </c>
    </row>
    <row r="339" spans="1:2">
      <c r="A339" s="89" t="s">
        <v>406</v>
      </c>
      <c r="B339" s="1">
        <v>45231</v>
      </c>
    </row>
    <row r="340" spans="1:2">
      <c r="A340" s="89" t="s">
        <v>407</v>
      </c>
      <c r="B340" s="1">
        <v>45239</v>
      </c>
    </row>
    <row r="341" spans="1:2">
      <c r="A341" s="89" t="s">
        <v>408</v>
      </c>
      <c r="B341" s="1">
        <v>45228</v>
      </c>
    </row>
    <row r="342" spans="1:2">
      <c r="A342" s="89" t="s">
        <v>409</v>
      </c>
      <c r="B342" s="1">
        <v>45227</v>
      </c>
    </row>
    <row r="343" spans="1:2">
      <c r="A343" s="89" t="s">
        <v>410</v>
      </c>
      <c r="B343" s="1">
        <v>45223</v>
      </c>
    </row>
    <row r="344" spans="1:2">
      <c r="A344" s="89" t="s">
        <v>411</v>
      </c>
      <c r="B344" s="1">
        <v>45238</v>
      </c>
    </row>
    <row r="345" spans="1:2">
      <c r="A345" s="89" t="s">
        <v>412</v>
      </c>
      <c r="B345" s="1">
        <v>45237</v>
      </c>
    </row>
    <row r="346" spans="1:2">
      <c r="A346" s="89" t="s">
        <v>413</v>
      </c>
      <c r="B346" s="1">
        <v>45221</v>
      </c>
    </row>
    <row r="347" spans="1:2">
      <c r="A347" s="89" t="s">
        <v>414</v>
      </c>
      <c r="B347" s="1">
        <v>45228</v>
      </c>
    </row>
    <row r="348" spans="1:2">
      <c r="A348" s="89" t="s">
        <v>415</v>
      </c>
      <c r="B348" s="1">
        <v>45238</v>
      </c>
    </row>
    <row r="349" spans="1:2">
      <c r="A349" s="89" t="s">
        <v>416</v>
      </c>
      <c r="B349" s="1">
        <v>45224</v>
      </c>
    </row>
    <row r="350" spans="1:2">
      <c r="A350" s="89" t="s">
        <v>417</v>
      </c>
      <c r="B350" s="1">
        <v>45215</v>
      </c>
    </row>
    <row r="351" spans="1:2">
      <c r="A351" s="89" t="s">
        <v>418</v>
      </c>
      <c r="B351" s="1">
        <v>45238</v>
      </c>
    </row>
    <row r="352" spans="1:2">
      <c r="A352" s="89" t="s">
        <v>419</v>
      </c>
      <c r="B352" s="1">
        <v>45226</v>
      </c>
    </row>
    <row r="353" spans="1:2">
      <c r="A353" s="89" t="s">
        <v>420</v>
      </c>
      <c r="B353" s="1">
        <v>45229</v>
      </c>
    </row>
    <row r="354" spans="1:2">
      <c r="A354" s="89" t="s">
        <v>421</v>
      </c>
      <c r="B354" s="1">
        <v>45223</v>
      </c>
    </row>
    <row r="355" spans="1:2">
      <c r="A355" s="89" t="s">
        <v>422</v>
      </c>
      <c r="B355" s="1">
        <v>45221</v>
      </c>
    </row>
    <row r="356" spans="1:2">
      <c r="A356" s="89" t="s">
        <v>423</v>
      </c>
      <c r="B356" s="1">
        <v>45222</v>
      </c>
    </row>
    <row r="357" spans="1:2">
      <c r="A357" s="89" t="s">
        <v>424</v>
      </c>
      <c r="B357" s="1">
        <v>45236</v>
      </c>
    </row>
    <row r="358" spans="1:2">
      <c r="A358" s="89" t="s">
        <v>425</v>
      </c>
      <c r="B358" s="1">
        <v>45223</v>
      </c>
    </row>
    <row r="359" spans="1:2">
      <c r="A359" s="89" t="s">
        <v>426</v>
      </c>
      <c r="B359" s="1">
        <v>45226</v>
      </c>
    </row>
    <row r="360" spans="1:2">
      <c r="A360" s="89" t="s">
        <v>427</v>
      </c>
      <c r="B360" s="1">
        <v>45222</v>
      </c>
    </row>
    <row r="361" spans="1:2">
      <c r="A361" s="89" t="s">
        <v>428</v>
      </c>
      <c r="B361" s="1">
        <v>45222</v>
      </c>
    </row>
    <row r="362" spans="1:2">
      <c r="A362" s="89" t="s">
        <v>429</v>
      </c>
      <c r="B362" s="1">
        <v>45229</v>
      </c>
    </row>
    <row r="363" spans="1:2">
      <c r="A363" s="89" t="s">
        <v>430</v>
      </c>
      <c r="B363" s="1">
        <v>45222</v>
      </c>
    </row>
    <row r="364" spans="1:2">
      <c r="A364" s="89" t="s">
        <v>431</v>
      </c>
      <c r="B364" s="1">
        <v>45217</v>
      </c>
    </row>
    <row r="365" spans="1:2">
      <c r="A365" s="89" t="s">
        <v>432</v>
      </c>
      <c r="B365" s="1">
        <v>45223</v>
      </c>
    </row>
    <row r="366" spans="1:2">
      <c r="A366" s="89" t="s">
        <v>433</v>
      </c>
      <c r="B366" s="1">
        <v>45238</v>
      </c>
    </row>
    <row r="367" spans="1:2">
      <c r="A367" s="89" t="s">
        <v>434</v>
      </c>
      <c r="B367" s="1">
        <v>45224</v>
      </c>
    </row>
    <row r="368" spans="1:2">
      <c r="A368" s="89" t="s">
        <v>435</v>
      </c>
      <c r="B368" s="1">
        <v>45237</v>
      </c>
    </row>
    <row r="369" spans="1:2">
      <c r="A369" s="89" t="s">
        <v>436</v>
      </c>
      <c r="B369" s="1">
        <v>45228</v>
      </c>
    </row>
    <row r="370" spans="1:2">
      <c r="A370" s="89" t="s">
        <v>437</v>
      </c>
      <c r="B370" s="1">
        <v>45210</v>
      </c>
    </row>
    <row r="371" spans="1:2">
      <c r="A371" s="89" t="s">
        <v>438</v>
      </c>
      <c r="B371" s="1">
        <v>45237</v>
      </c>
    </row>
    <row r="372" spans="1:2">
      <c r="A372" s="89" t="s">
        <v>439</v>
      </c>
      <c r="B372" s="1">
        <v>45217</v>
      </c>
    </row>
    <row r="373" spans="1:2">
      <c r="A373" s="89" t="s">
        <v>440</v>
      </c>
      <c r="B373" s="1">
        <v>45225</v>
      </c>
    </row>
    <row r="374" spans="1:2">
      <c r="A374" s="89" t="s">
        <v>441</v>
      </c>
      <c r="B374" s="1">
        <v>45222</v>
      </c>
    </row>
    <row r="375" spans="1:2">
      <c r="A375" s="89" t="s">
        <v>442</v>
      </c>
      <c r="B375" s="1">
        <v>45209</v>
      </c>
    </row>
    <row r="376" spans="1:2">
      <c r="A376" s="89" t="s">
        <v>443</v>
      </c>
      <c r="B376" s="1">
        <v>45222</v>
      </c>
    </row>
    <row r="377" spans="1:2">
      <c r="A377" s="89" t="s">
        <v>444</v>
      </c>
      <c r="B377" s="1">
        <v>45228</v>
      </c>
    </row>
    <row r="378" spans="1:2">
      <c r="A378" s="89" t="s">
        <v>445</v>
      </c>
      <c r="B378" s="1">
        <v>45228</v>
      </c>
    </row>
    <row r="379" spans="1:2">
      <c r="A379" s="89" t="s">
        <v>446</v>
      </c>
      <c r="B379" s="1">
        <v>45222</v>
      </c>
    </row>
    <row r="380" spans="1:2">
      <c r="A380" s="89" t="s">
        <v>447</v>
      </c>
      <c r="B380" s="1">
        <v>45239</v>
      </c>
    </row>
    <row r="381" spans="1:2">
      <c r="A381" s="89" t="s">
        <v>448</v>
      </c>
      <c r="B381" s="1">
        <v>45238</v>
      </c>
    </row>
    <row r="382" spans="1:2">
      <c r="A382" s="89" t="s">
        <v>449</v>
      </c>
      <c r="B382" s="1">
        <v>45224</v>
      </c>
    </row>
    <row r="383" spans="1:2">
      <c r="A383" s="89" t="s">
        <v>450</v>
      </c>
      <c r="B383" s="1">
        <v>45221</v>
      </c>
    </row>
    <row r="384" spans="1:2">
      <c r="A384" s="89" t="s">
        <v>451</v>
      </c>
      <c r="B384" s="1">
        <v>45222</v>
      </c>
    </row>
    <row r="385" spans="1:2">
      <c r="A385" s="89" t="s">
        <v>452</v>
      </c>
      <c r="B385" s="1">
        <v>45222</v>
      </c>
    </row>
    <row r="386" spans="1:2">
      <c r="A386" s="89" t="s">
        <v>453</v>
      </c>
      <c r="B386" s="1">
        <v>45229</v>
      </c>
    </row>
    <row r="387" spans="1:2">
      <c r="A387" s="89" t="s">
        <v>454</v>
      </c>
      <c r="B387" s="1">
        <v>45215</v>
      </c>
    </row>
    <row r="388" spans="1:2">
      <c r="A388" s="89" t="s">
        <v>455</v>
      </c>
      <c r="B388" s="1">
        <v>45238</v>
      </c>
    </row>
    <row r="389" spans="1:2">
      <c r="A389" s="89" t="s">
        <v>456</v>
      </c>
      <c r="B389" s="1">
        <v>45225</v>
      </c>
    </row>
    <row r="390" spans="1:2">
      <c r="A390" s="89" t="s">
        <v>457</v>
      </c>
      <c r="B390" s="1">
        <v>45238</v>
      </c>
    </row>
    <row r="391" spans="1:2">
      <c r="A391" s="89" t="s">
        <v>458</v>
      </c>
      <c r="B391" s="1">
        <v>45221</v>
      </c>
    </row>
    <row r="392" spans="1:2">
      <c r="A392" s="89" t="s">
        <v>459</v>
      </c>
      <c r="B392" s="1">
        <v>45224</v>
      </c>
    </row>
    <row r="393" spans="1:2">
      <c r="A393" s="89" t="s">
        <v>460</v>
      </c>
      <c r="B393" s="1">
        <v>45228</v>
      </c>
    </row>
    <row r="394" spans="1:2">
      <c r="A394" s="89" t="s">
        <v>461</v>
      </c>
      <c r="B394" s="1">
        <v>45238</v>
      </c>
    </row>
    <row r="395" spans="1:2">
      <c r="A395" s="89" t="s">
        <v>462</v>
      </c>
      <c r="B395" s="1">
        <v>45209</v>
      </c>
    </row>
    <row r="396" spans="1:2">
      <c r="A396" s="89" t="s">
        <v>463</v>
      </c>
      <c r="B396" s="1">
        <v>45228</v>
      </c>
    </row>
    <row r="397" spans="1:2">
      <c r="A397" s="89" t="s">
        <v>464</v>
      </c>
      <c r="B397" s="1">
        <v>45221</v>
      </c>
    </row>
    <row r="398" spans="1:2">
      <c r="A398" s="89" t="s">
        <v>465</v>
      </c>
      <c r="B398" s="1">
        <v>45207</v>
      </c>
    </row>
    <row r="399" spans="1:2">
      <c r="A399" s="89" t="s">
        <v>466</v>
      </c>
      <c r="B399" s="1">
        <v>45238</v>
      </c>
    </row>
    <row r="400" spans="1:2">
      <c r="A400" s="89" t="s">
        <v>467</v>
      </c>
      <c r="B400" s="1">
        <v>45222</v>
      </c>
    </row>
    <row r="401" spans="1:2">
      <c r="A401" s="89" t="s">
        <v>468</v>
      </c>
      <c r="B401" s="1">
        <v>45226</v>
      </c>
    </row>
    <row r="402" spans="1:2">
      <c r="A402" s="89" t="s">
        <v>469</v>
      </c>
      <c r="B402" s="1">
        <v>45237</v>
      </c>
    </row>
    <row r="403" spans="1:2">
      <c r="A403" s="89" t="s">
        <v>470</v>
      </c>
      <c r="B403" s="1">
        <v>45222</v>
      </c>
    </row>
    <row r="404" spans="1:2">
      <c r="A404" s="89" t="s">
        <v>471</v>
      </c>
      <c r="B404" s="1">
        <v>45238</v>
      </c>
    </row>
    <row r="405" spans="1:2">
      <c r="A405" s="89" t="s">
        <v>472</v>
      </c>
      <c r="B405" s="1">
        <v>45208</v>
      </c>
    </row>
    <row r="406" spans="1:2">
      <c r="A406" s="89" t="s">
        <v>473</v>
      </c>
      <c r="B406" s="1">
        <v>45202</v>
      </c>
    </row>
    <row r="407" spans="1:2">
      <c r="A407" s="89" t="s">
        <v>474</v>
      </c>
      <c r="B407" s="1">
        <v>45229</v>
      </c>
    </row>
    <row r="408" spans="1:2">
      <c r="A408" s="89" t="s">
        <v>475</v>
      </c>
      <c r="B408" s="1">
        <v>45221</v>
      </c>
    </row>
    <row r="409" spans="1:2">
      <c r="A409" s="89" t="s">
        <v>476</v>
      </c>
      <c r="B409" s="1">
        <v>45210</v>
      </c>
    </row>
    <row r="410" spans="1:2">
      <c r="A410" s="89" t="s">
        <v>477</v>
      </c>
      <c r="B410" s="1">
        <v>45221</v>
      </c>
    </row>
    <row r="411" spans="1:2">
      <c r="A411" s="89" t="s">
        <v>478</v>
      </c>
      <c r="B411" s="1">
        <v>45215</v>
      </c>
    </row>
    <row r="412" spans="1:2">
      <c r="A412" s="89" t="s">
        <v>479</v>
      </c>
      <c r="B412" s="1">
        <v>45224</v>
      </c>
    </row>
    <row r="413" spans="1:2">
      <c r="A413" s="89" t="s">
        <v>480</v>
      </c>
      <c r="B413" s="1">
        <v>45228</v>
      </c>
    </row>
    <row r="414" spans="1:2">
      <c r="A414" s="89" t="s">
        <v>481</v>
      </c>
      <c r="B414" s="1">
        <v>45222</v>
      </c>
    </row>
    <row r="415" spans="1:2">
      <c r="A415" s="89" t="s">
        <v>482</v>
      </c>
      <c r="B415" s="1">
        <v>45223</v>
      </c>
    </row>
    <row r="416" spans="1:2">
      <c r="A416" s="89" t="s">
        <v>483</v>
      </c>
      <c r="B416" s="1">
        <v>45223</v>
      </c>
    </row>
    <row r="417" spans="1:2">
      <c r="A417" s="89" t="s">
        <v>484</v>
      </c>
      <c r="B417" s="1">
        <v>45223</v>
      </c>
    </row>
    <row r="418" spans="1:2">
      <c r="A418" s="89" t="s">
        <v>485</v>
      </c>
      <c r="B418" s="1">
        <v>45225</v>
      </c>
    </row>
    <row r="419" spans="1:2">
      <c r="A419" s="89" t="s">
        <v>486</v>
      </c>
      <c r="B419" s="1">
        <v>45223</v>
      </c>
    </row>
    <row r="420" spans="1:2">
      <c r="A420" s="89" t="s">
        <v>487</v>
      </c>
      <c r="B420" s="1">
        <v>45221</v>
      </c>
    </row>
    <row r="421" spans="1:2">
      <c r="A421" s="89" t="s">
        <v>488</v>
      </c>
      <c r="B421" s="1">
        <v>45228</v>
      </c>
    </row>
    <row r="422" spans="1:2">
      <c r="A422" s="89" t="s">
        <v>489</v>
      </c>
      <c r="B422" s="1">
        <v>45228</v>
      </c>
    </row>
    <row r="423" spans="1:2">
      <c r="A423" s="89" t="s">
        <v>490</v>
      </c>
      <c r="B423" s="1">
        <v>45225</v>
      </c>
    </row>
    <row r="424" spans="1:2">
      <c r="A424" s="89" t="s">
        <v>491</v>
      </c>
      <c r="B424" s="1">
        <v>45236</v>
      </c>
    </row>
    <row r="425" spans="1:2">
      <c r="A425" s="89" t="s">
        <v>492</v>
      </c>
      <c r="B425" s="1">
        <v>45238</v>
      </c>
    </row>
    <row r="426" spans="1:2">
      <c r="A426" s="89" t="s">
        <v>493</v>
      </c>
      <c r="B426" s="1">
        <v>45225</v>
      </c>
    </row>
    <row r="427" spans="1:2">
      <c r="A427" s="89" t="s">
        <v>494</v>
      </c>
      <c r="B427" s="1">
        <v>45228</v>
      </c>
    </row>
    <row r="428" spans="1:2">
      <c r="A428" s="89" t="s">
        <v>495</v>
      </c>
      <c r="B428" s="1">
        <v>45223</v>
      </c>
    </row>
    <row r="429" spans="1:2">
      <c r="A429" s="89" t="s">
        <v>496</v>
      </c>
      <c r="B429" s="1">
        <v>45223</v>
      </c>
    </row>
    <row r="430" spans="1:2">
      <c r="A430" s="89" t="s">
        <v>497</v>
      </c>
      <c r="B430" s="1">
        <v>45228</v>
      </c>
    </row>
    <row r="431" spans="1:2">
      <c r="A431" s="89" t="s">
        <v>498</v>
      </c>
      <c r="B431" s="1">
        <v>45222</v>
      </c>
    </row>
    <row r="432" spans="1:2">
      <c r="A432" s="89" t="s">
        <v>499</v>
      </c>
      <c r="B432" s="1">
        <v>45239</v>
      </c>
    </row>
    <row r="433" spans="1:2">
      <c r="A433" s="89" t="s">
        <v>500</v>
      </c>
      <c r="B433" s="1">
        <v>45235</v>
      </c>
    </row>
    <row r="434" spans="1:2">
      <c r="A434" s="89" t="s">
        <v>501</v>
      </c>
      <c r="B434" s="1">
        <v>45222</v>
      </c>
    </row>
    <row r="435" spans="1:2">
      <c r="A435" s="89" t="s">
        <v>502</v>
      </c>
      <c r="B435" s="1">
        <v>45204</v>
      </c>
    </row>
    <row r="436" spans="1:2">
      <c r="A436" s="89" t="s">
        <v>503</v>
      </c>
      <c r="B436" s="1">
        <v>45228</v>
      </c>
    </row>
    <row r="437" spans="1:2">
      <c r="A437" s="89" t="s">
        <v>504</v>
      </c>
      <c r="B437" s="1">
        <v>45237</v>
      </c>
    </row>
    <row r="438" spans="1:2">
      <c r="A438" s="89" t="s">
        <v>505</v>
      </c>
      <c r="B438" s="1">
        <v>45210</v>
      </c>
    </row>
    <row r="439" spans="1:2">
      <c r="A439" s="89" t="s">
        <v>506</v>
      </c>
      <c r="B439" s="1">
        <v>45222</v>
      </c>
    </row>
    <row r="440" spans="1:2">
      <c r="A440" s="89" t="s">
        <v>507</v>
      </c>
      <c r="B440" s="1">
        <v>45239</v>
      </c>
    </row>
    <row r="441" spans="1:2">
      <c r="A441" s="89" t="s">
        <v>508</v>
      </c>
      <c r="B441" s="1">
        <v>45238</v>
      </c>
    </row>
    <row r="442" spans="1:2">
      <c r="A442" s="89" t="s">
        <v>509</v>
      </c>
      <c r="B442" s="1">
        <v>45228</v>
      </c>
    </row>
    <row r="443" spans="1:2">
      <c r="A443" s="89" t="s">
        <v>510</v>
      </c>
      <c r="B443" s="1">
        <v>45238</v>
      </c>
    </row>
    <row r="444" spans="1:2">
      <c r="A444" s="89" t="s">
        <v>511</v>
      </c>
      <c r="B444" s="1">
        <v>45225</v>
      </c>
    </row>
    <row r="445" spans="1:2">
      <c r="A445" s="89" t="s">
        <v>512</v>
      </c>
      <c r="B445" s="1">
        <v>45211</v>
      </c>
    </row>
    <row r="446" spans="1:2">
      <c r="A446" s="89" t="s">
        <v>513</v>
      </c>
      <c r="B446" s="1">
        <v>45222</v>
      </c>
    </row>
    <row r="447" spans="1:2">
      <c r="A447" s="89" t="s">
        <v>514</v>
      </c>
      <c r="B447" s="1">
        <v>45237</v>
      </c>
    </row>
    <row r="448" spans="1:2">
      <c r="A448" s="89" t="s">
        <v>515</v>
      </c>
      <c r="B448" s="1">
        <v>45227</v>
      </c>
    </row>
    <row r="449" spans="1:2">
      <c r="A449" s="89" t="s">
        <v>516</v>
      </c>
      <c r="B449" s="1">
        <v>45214</v>
      </c>
    </row>
    <row r="450" spans="1:2">
      <c r="A450" s="89" t="s">
        <v>517</v>
      </c>
      <c r="B450" s="1">
        <v>45238</v>
      </c>
    </row>
    <row r="451" spans="1:2">
      <c r="A451" s="89" t="s">
        <v>518</v>
      </c>
      <c r="B451" s="1">
        <v>45239</v>
      </c>
    </row>
    <row r="452" spans="1:2">
      <c r="A452" s="89" t="s">
        <v>519</v>
      </c>
      <c r="B452" s="1">
        <v>45220</v>
      </c>
    </row>
    <row r="453" spans="1:2">
      <c r="A453" s="89" t="s">
        <v>520</v>
      </c>
      <c r="B453" s="1">
        <v>45228</v>
      </c>
    </row>
    <row r="454" spans="1:2">
      <c r="A454" s="89" t="s">
        <v>521</v>
      </c>
      <c r="B454" s="1">
        <v>45236</v>
      </c>
    </row>
    <row r="455" spans="1:2">
      <c r="A455" s="89" t="s">
        <v>522</v>
      </c>
      <c r="B455" s="1">
        <v>45236</v>
      </c>
    </row>
    <row r="456" spans="1:2">
      <c r="A456" s="89" t="s">
        <v>523</v>
      </c>
      <c r="B456" s="1">
        <v>45224</v>
      </c>
    </row>
    <row r="457" spans="1:2">
      <c r="A457" s="89" t="s">
        <v>524</v>
      </c>
      <c r="B457" s="1">
        <v>45224</v>
      </c>
    </row>
    <row r="458" spans="1:2">
      <c r="A458" s="89" t="s">
        <v>525</v>
      </c>
      <c r="B458" s="1">
        <v>45228</v>
      </c>
    </row>
    <row r="459" spans="1:2">
      <c r="A459" s="89" t="s">
        <v>526</v>
      </c>
      <c r="B459" s="1">
        <v>45214</v>
      </c>
    </row>
    <row r="460" spans="1:2">
      <c r="A460" s="89" t="s">
        <v>527</v>
      </c>
      <c r="B460" s="1">
        <v>45222</v>
      </c>
    </row>
    <row r="461" spans="1:2">
      <c r="A461" s="89" t="s">
        <v>528</v>
      </c>
      <c r="B461" s="1">
        <v>45222</v>
      </c>
    </row>
    <row r="462" spans="1:2">
      <c r="A462" s="89" t="s">
        <v>529</v>
      </c>
      <c r="B462" s="1">
        <v>45218</v>
      </c>
    </row>
    <row r="463" spans="1:2">
      <c r="A463" s="89" t="s">
        <v>530</v>
      </c>
      <c r="B463" s="1">
        <v>45237</v>
      </c>
    </row>
    <row r="464" spans="1:2">
      <c r="A464" s="89" t="s">
        <v>531</v>
      </c>
      <c r="B464" s="1">
        <v>45205</v>
      </c>
    </row>
    <row r="465" spans="1:2">
      <c r="A465" s="89" t="s">
        <v>532</v>
      </c>
      <c r="B465" s="1">
        <v>45223</v>
      </c>
    </row>
    <row r="466" spans="1:2">
      <c r="A466" s="89" t="s">
        <v>533</v>
      </c>
      <c r="B466" s="1">
        <v>45224</v>
      </c>
    </row>
    <row r="467" spans="1:2">
      <c r="A467" s="89" t="s">
        <v>534</v>
      </c>
      <c r="B467" s="1">
        <v>45216</v>
      </c>
    </row>
    <row r="468" spans="1:2">
      <c r="A468" s="89" t="s">
        <v>535</v>
      </c>
      <c r="B468" s="1">
        <v>45224</v>
      </c>
    </row>
    <row r="469" spans="1:2">
      <c r="A469" s="89" t="s">
        <v>536</v>
      </c>
      <c r="B469" s="1">
        <v>45224</v>
      </c>
    </row>
    <row r="470" spans="1:2">
      <c r="A470" s="89" t="s">
        <v>537</v>
      </c>
      <c r="B470" s="1">
        <v>45214</v>
      </c>
    </row>
    <row r="471" spans="1:2">
      <c r="A471" s="89" t="s">
        <v>538</v>
      </c>
      <c r="B471" s="1">
        <v>45237</v>
      </c>
    </row>
    <row r="472" spans="1:2">
      <c r="A472" s="89" t="s">
        <v>539</v>
      </c>
      <c r="B472" s="1">
        <v>45223</v>
      </c>
    </row>
    <row r="473" spans="1:2">
      <c r="A473" s="89" t="s">
        <v>540</v>
      </c>
      <c r="B473" s="1">
        <v>45223</v>
      </c>
    </row>
    <row r="474" spans="1:2">
      <c r="A474" s="89" t="s">
        <v>541</v>
      </c>
      <c r="B474" s="1">
        <v>45222</v>
      </c>
    </row>
    <row r="475" spans="1:2">
      <c r="A475" s="89" t="s">
        <v>542</v>
      </c>
      <c r="B475" s="1">
        <v>45202</v>
      </c>
    </row>
    <row r="476" spans="1:2">
      <c r="A476" s="89" t="s">
        <v>543</v>
      </c>
      <c r="B476" s="1">
        <v>45211</v>
      </c>
    </row>
    <row r="477" spans="1:2">
      <c r="A477" s="89" t="s">
        <v>544</v>
      </c>
      <c r="B477" s="1">
        <v>45214</v>
      </c>
    </row>
    <row r="478" spans="1:2">
      <c r="A478" s="89" t="s">
        <v>545</v>
      </c>
      <c r="B478" s="1">
        <v>45196</v>
      </c>
    </row>
    <row r="479" spans="1:2">
      <c r="A479" s="89" t="s">
        <v>546</v>
      </c>
      <c r="B479" s="1">
        <v>45223</v>
      </c>
    </row>
    <row r="480" spans="1:2">
      <c r="A480" s="89" t="s">
        <v>547</v>
      </c>
      <c r="B480" s="1">
        <v>45222</v>
      </c>
    </row>
    <row r="481" spans="1:2">
      <c r="A481" s="89" t="s">
        <v>548</v>
      </c>
      <c r="B481" s="1">
        <v>45222</v>
      </c>
    </row>
    <row r="482" spans="1:2">
      <c r="A482" s="89" t="s">
        <v>549</v>
      </c>
      <c r="B482" s="1">
        <v>45222</v>
      </c>
    </row>
    <row r="483" spans="1:2">
      <c r="A483" s="89" t="s">
        <v>550</v>
      </c>
      <c r="B483" s="1">
        <v>45221</v>
      </c>
    </row>
    <row r="484" spans="1:2">
      <c r="A484" s="89" t="s">
        <v>551</v>
      </c>
      <c r="B484" s="1">
        <v>45223</v>
      </c>
    </row>
    <row r="485" spans="1:2">
      <c r="A485" s="89" t="s">
        <v>552</v>
      </c>
      <c r="B485" s="1">
        <v>45236</v>
      </c>
    </row>
    <row r="486" spans="1:2">
      <c r="A486" s="89" t="s">
        <v>553</v>
      </c>
      <c r="B486" s="1">
        <v>45223</v>
      </c>
    </row>
    <row r="487" spans="1:2">
      <c r="A487" s="89" t="s">
        <v>554</v>
      </c>
      <c r="B487" s="1">
        <v>45208</v>
      </c>
    </row>
    <row r="488" spans="1:2">
      <c r="A488" s="89" t="s">
        <v>555</v>
      </c>
      <c r="B488" s="1">
        <v>45207</v>
      </c>
    </row>
    <row r="489" spans="1:2">
      <c r="A489" s="89" t="s">
        <v>556</v>
      </c>
      <c r="B489" s="1">
        <v>45204</v>
      </c>
    </row>
    <row r="490" spans="1:2">
      <c r="A490" s="89" t="s">
        <v>557</v>
      </c>
      <c r="B490" s="1">
        <v>45238</v>
      </c>
    </row>
    <row r="491" spans="1:2">
      <c r="A491" s="89" t="s">
        <v>558</v>
      </c>
      <c r="B491" s="1">
        <v>45222</v>
      </c>
    </row>
    <row r="492" spans="1:2">
      <c r="A492" s="89" t="s">
        <v>559</v>
      </c>
      <c r="B492" s="1">
        <v>45225</v>
      </c>
    </row>
    <row r="493" spans="1:2">
      <c r="A493" s="89" t="s">
        <v>560</v>
      </c>
      <c r="B493" s="1">
        <v>45239</v>
      </c>
    </row>
    <row r="494" spans="1:2">
      <c r="A494" s="89" t="s">
        <v>561</v>
      </c>
      <c r="B494" s="1">
        <v>45224</v>
      </c>
    </row>
    <row r="495" spans="1:2">
      <c r="A495" s="89" t="s">
        <v>562</v>
      </c>
      <c r="B495" s="1">
        <v>45223</v>
      </c>
    </row>
    <row r="496" spans="1:2">
      <c r="A496" s="89" t="s">
        <v>563</v>
      </c>
      <c r="B496" s="1">
        <v>45228</v>
      </c>
    </row>
    <row r="497" spans="1:2">
      <c r="A497" s="89" t="s">
        <v>564</v>
      </c>
      <c r="B497" s="1">
        <v>45228</v>
      </c>
    </row>
    <row r="498" spans="1:2">
      <c r="A498" s="89" t="s">
        <v>565</v>
      </c>
      <c r="B498" s="1">
        <v>45222</v>
      </c>
    </row>
    <row r="499" spans="1:2">
      <c r="A499" s="89" t="s">
        <v>566</v>
      </c>
      <c r="B499" s="1">
        <v>45221</v>
      </c>
    </row>
    <row r="500" spans="1:2">
      <c r="A500" s="89" t="s">
        <v>567</v>
      </c>
      <c r="B500" s="1">
        <v>45225</v>
      </c>
    </row>
    <row r="501" spans="1:2">
      <c r="A501" s="89" t="s">
        <v>568</v>
      </c>
      <c r="B501" s="1">
        <v>45223</v>
      </c>
    </row>
    <row r="502" spans="1:2">
      <c r="A502" s="89" t="s">
        <v>569</v>
      </c>
      <c r="B502" s="1">
        <v>45230</v>
      </c>
    </row>
    <row r="503" spans="1:2">
      <c r="A503" s="89" t="s">
        <v>570</v>
      </c>
      <c r="B503" s="1">
        <v>45203</v>
      </c>
    </row>
    <row r="504" spans="1:2">
      <c r="A504" s="89" t="s">
        <v>571</v>
      </c>
      <c r="B504" s="1">
        <v>45215</v>
      </c>
    </row>
    <row r="505" spans="1:2">
      <c r="A505" s="89" t="s">
        <v>572</v>
      </c>
      <c r="B505" s="1">
        <v>45221</v>
      </c>
    </row>
    <row r="506" spans="1:2">
      <c r="A506" s="89" t="s">
        <v>573</v>
      </c>
      <c r="B506" s="1">
        <v>45228</v>
      </c>
    </row>
    <row r="507" spans="1:2">
      <c r="A507" s="89" t="s">
        <v>574</v>
      </c>
      <c r="B507" s="1">
        <v>45224</v>
      </c>
    </row>
    <row r="508" spans="1:2">
      <c r="A508" s="89" t="s">
        <v>575</v>
      </c>
      <c r="B508" s="1">
        <v>45221</v>
      </c>
    </row>
    <row r="509" spans="1:2">
      <c r="A509" s="89" t="s">
        <v>576</v>
      </c>
      <c r="B509" s="1">
        <v>45218</v>
      </c>
    </row>
    <row r="510" spans="1:2">
      <c r="A510" s="89" t="s">
        <v>577</v>
      </c>
      <c r="B510" s="1">
        <v>45222</v>
      </c>
    </row>
    <row r="511" spans="1:2">
      <c r="A511" s="89" t="s">
        <v>578</v>
      </c>
      <c r="B511" s="1">
        <v>45224</v>
      </c>
    </row>
    <row r="512" spans="1:2">
      <c r="A512" s="89" t="s">
        <v>579</v>
      </c>
      <c r="B512" s="1">
        <v>45221</v>
      </c>
    </row>
    <row r="513" spans="1:2">
      <c r="A513" s="89" t="s">
        <v>580</v>
      </c>
      <c r="B513" s="1">
        <v>45239</v>
      </c>
    </row>
    <row r="514" spans="1:2">
      <c r="A514" s="89" t="s">
        <v>581</v>
      </c>
      <c r="B514" s="1">
        <v>45228</v>
      </c>
    </row>
    <row r="515" spans="1:2">
      <c r="A515" s="89" t="s">
        <v>582</v>
      </c>
      <c r="B515" s="1">
        <v>45207</v>
      </c>
    </row>
    <row r="516" spans="1:2">
      <c r="A516" s="89" t="s">
        <v>583</v>
      </c>
      <c r="B516" s="1">
        <v>45226</v>
      </c>
    </row>
    <row r="517" spans="1:2">
      <c r="A517" s="89" t="s">
        <v>584</v>
      </c>
      <c r="B517" s="1">
        <v>45222</v>
      </c>
    </row>
    <row r="518" spans="1:2">
      <c r="A518" s="89" t="s">
        <v>585</v>
      </c>
      <c r="B518" s="1">
        <v>45237</v>
      </c>
    </row>
    <row r="519" spans="1:2">
      <c r="A519" s="89" t="s">
        <v>586</v>
      </c>
      <c r="B519" s="1">
        <v>45224</v>
      </c>
    </row>
    <row r="520" spans="1:2">
      <c r="A520" s="89" t="s">
        <v>587</v>
      </c>
      <c r="B520" s="1">
        <v>45223</v>
      </c>
    </row>
    <row r="521" spans="1:2">
      <c r="A521" s="89" t="s">
        <v>588</v>
      </c>
      <c r="B521" s="1">
        <v>45224</v>
      </c>
    </row>
    <row r="522" spans="1:2">
      <c r="A522" s="89" t="s">
        <v>589</v>
      </c>
      <c r="B522" s="1">
        <v>45225</v>
      </c>
    </row>
    <row r="523" spans="1:2">
      <c r="A523" s="89" t="s">
        <v>590</v>
      </c>
      <c r="B523" s="1">
        <v>45204</v>
      </c>
    </row>
    <row r="524" spans="1:2">
      <c r="A524" s="89" t="s">
        <v>591</v>
      </c>
      <c r="B524" s="1">
        <v>45213</v>
      </c>
    </row>
    <row r="525" spans="1:2">
      <c r="A525" s="89" t="s">
        <v>592</v>
      </c>
      <c r="B525" s="1">
        <v>45228</v>
      </c>
    </row>
    <row r="526" spans="1:2">
      <c r="A526" s="89" t="s">
        <v>593</v>
      </c>
      <c r="B526" s="1">
        <v>45225</v>
      </c>
    </row>
    <row r="527" spans="1:2">
      <c r="A527" s="89" t="s">
        <v>594</v>
      </c>
      <c r="B527" s="1">
        <v>45223</v>
      </c>
    </row>
    <row r="528" spans="1:2">
      <c r="A528" s="89" t="s">
        <v>595</v>
      </c>
      <c r="B528" s="1">
        <v>45239</v>
      </c>
    </row>
    <row r="529" spans="1:2">
      <c r="A529" s="89" t="s">
        <v>596</v>
      </c>
      <c r="B529" s="1">
        <v>45237</v>
      </c>
    </row>
    <row r="530" spans="1:2">
      <c r="A530" s="89" t="s">
        <v>597</v>
      </c>
      <c r="B530" s="1">
        <v>45223</v>
      </c>
    </row>
    <row r="531" spans="1:2">
      <c r="A531" s="89" t="s">
        <v>598</v>
      </c>
      <c r="B531" s="1">
        <v>45225</v>
      </c>
    </row>
    <row r="532" spans="1:2">
      <c r="A532" s="89" t="s">
        <v>599</v>
      </c>
      <c r="B532" s="1">
        <v>45229</v>
      </c>
    </row>
    <row r="533" spans="1:2">
      <c r="A533" s="89" t="s">
        <v>600</v>
      </c>
      <c r="B533" s="1">
        <v>45222</v>
      </c>
    </row>
    <row r="534" spans="1:2">
      <c r="A534" s="89" t="s">
        <v>601</v>
      </c>
      <c r="B534" s="1">
        <v>45222</v>
      </c>
    </row>
    <row r="535" spans="1:2">
      <c r="A535" s="89" t="s">
        <v>602</v>
      </c>
      <c r="B535" s="1">
        <v>45202</v>
      </c>
    </row>
    <row r="536" spans="1:2">
      <c r="A536" s="89" t="s">
        <v>603</v>
      </c>
      <c r="B536" s="1">
        <v>45237</v>
      </c>
    </row>
    <row r="537" spans="1:2">
      <c r="A537" s="89" t="s">
        <v>604</v>
      </c>
      <c r="B537" s="1">
        <v>45228</v>
      </c>
    </row>
    <row r="538" spans="1:2">
      <c r="A538" s="89" t="s">
        <v>605</v>
      </c>
      <c r="B538" s="1">
        <v>45225</v>
      </c>
    </row>
    <row r="539" spans="1:2">
      <c r="A539" s="89" t="s">
        <v>606</v>
      </c>
      <c r="B539" s="1">
        <v>45228</v>
      </c>
    </row>
    <row r="540" spans="1:2">
      <c r="A540" s="89" t="s">
        <v>607</v>
      </c>
      <c r="B540" s="1">
        <v>45237</v>
      </c>
    </row>
    <row r="541" spans="1:2">
      <c r="A541" s="89" t="s">
        <v>608</v>
      </c>
      <c r="B541" s="1">
        <v>45229</v>
      </c>
    </row>
    <row r="542" spans="1:2">
      <c r="A542" s="89" t="s">
        <v>609</v>
      </c>
      <c r="B542" s="1">
        <v>45237</v>
      </c>
    </row>
    <row r="543" spans="1:2">
      <c r="A543" s="89" t="s">
        <v>610</v>
      </c>
      <c r="B543" s="1">
        <v>45222</v>
      </c>
    </row>
    <row r="544" spans="1:2">
      <c r="A544" s="89" t="s">
        <v>611</v>
      </c>
      <c r="B544" s="1">
        <v>45223</v>
      </c>
    </row>
    <row r="545" spans="1:2">
      <c r="A545" s="89" t="s">
        <v>612</v>
      </c>
      <c r="B545" s="1">
        <v>45229</v>
      </c>
    </row>
    <row r="546" spans="1:2">
      <c r="A546" s="89" t="s">
        <v>613</v>
      </c>
      <c r="B546" s="1">
        <v>45222</v>
      </c>
    </row>
    <row r="547" spans="1:2">
      <c r="A547" s="89" t="s">
        <v>614</v>
      </c>
      <c r="B547" s="1">
        <v>45201</v>
      </c>
    </row>
    <row r="548" spans="1:2">
      <c r="A548" s="89" t="s">
        <v>615</v>
      </c>
      <c r="B548" s="1">
        <v>45239</v>
      </c>
    </row>
    <row r="549" spans="1:2">
      <c r="A549" s="89" t="s">
        <v>616</v>
      </c>
      <c r="B549" s="1">
        <v>45222</v>
      </c>
    </row>
    <row r="550" spans="1:2">
      <c r="A550" s="89" t="s">
        <v>617</v>
      </c>
      <c r="B550" s="1">
        <v>45229</v>
      </c>
    </row>
    <row r="551" spans="1:2">
      <c r="A551" s="89" t="s">
        <v>618</v>
      </c>
      <c r="B551" s="1">
        <v>45222</v>
      </c>
    </row>
    <row r="552" spans="1:2">
      <c r="A552" s="89" t="s">
        <v>619</v>
      </c>
      <c r="B552" s="1">
        <v>45240</v>
      </c>
    </row>
    <row r="553" spans="1:2">
      <c r="A553" s="89" t="s">
        <v>620</v>
      </c>
      <c r="B553" s="1">
        <v>45223</v>
      </c>
    </row>
    <row r="554" spans="1:2">
      <c r="A554" s="89" t="s">
        <v>621</v>
      </c>
      <c r="B554" s="1">
        <v>45222</v>
      </c>
    </row>
    <row r="555" spans="1:2">
      <c r="A555" s="89" t="s">
        <v>622</v>
      </c>
      <c r="B555" s="1">
        <v>45228</v>
      </c>
    </row>
    <row r="556" spans="1:2">
      <c r="A556" s="89" t="s">
        <v>623</v>
      </c>
      <c r="B556" s="1">
        <v>45228</v>
      </c>
    </row>
    <row r="557" spans="1:2">
      <c r="A557" s="89" t="s">
        <v>624</v>
      </c>
      <c r="B557" s="1">
        <v>45225</v>
      </c>
    </row>
    <row r="558" spans="1:2">
      <c r="A558" s="89" t="s">
        <v>625</v>
      </c>
      <c r="B558" s="1">
        <v>45215</v>
      </c>
    </row>
    <row r="559" spans="1:2">
      <c r="A559" s="89" t="s">
        <v>626</v>
      </c>
      <c r="B559" s="1">
        <v>45217</v>
      </c>
    </row>
    <row r="560" spans="1:2">
      <c r="A560" s="89" t="s">
        <v>627</v>
      </c>
      <c r="B560" s="1">
        <v>45208</v>
      </c>
    </row>
    <row r="561" spans="1:2">
      <c r="A561" s="89" t="s">
        <v>628</v>
      </c>
      <c r="B561" s="1">
        <v>45224</v>
      </c>
    </row>
    <row r="562" spans="1:2">
      <c r="A562" s="89" t="s">
        <v>629</v>
      </c>
      <c r="B562" s="1">
        <v>45226</v>
      </c>
    </row>
    <row r="563" spans="1:2">
      <c r="A563" s="89" t="s">
        <v>630</v>
      </c>
      <c r="B563" s="1">
        <v>45237</v>
      </c>
    </row>
    <row r="564" spans="1:2">
      <c r="A564" s="89" t="s">
        <v>631</v>
      </c>
      <c r="B564" s="1">
        <v>45218</v>
      </c>
    </row>
    <row r="565" spans="1:2">
      <c r="A565" s="89" t="s">
        <v>632</v>
      </c>
      <c r="B565" s="1">
        <v>45225</v>
      </c>
    </row>
    <row r="566" spans="1:2">
      <c r="A566" s="89" t="s">
        <v>633</v>
      </c>
      <c r="B566" s="1">
        <v>45237</v>
      </c>
    </row>
    <row r="567" spans="1:2">
      <c r="A567" s="89" t="s">
        <v>634</v>
      </c>
      <c r="B567" s="1">
        <v>45209</v>
      </c>
    </row>
    <row r="568" spans="1:2">
      <c r="A568" s="89" t="s">
        <v>635</v>
      </c>
      <c r="B568" s="1">
        <v>45202</v>
      </c>
    </row>
    <row r="569" spans="1:2">
      <c r="A569" s="89" t="s">
        <v>636</v>
      </c>
      <c r="B569" s="1">
        <v>45214</v>
      </c>
    </row>
    <row r="570" spans="1:2">
      <c r="A570" s="89" t="s">
        <v>637</v>
      </c>
      <c r="B570" s="1">
        <v>45238</v>
      </c>
    </row>
    <row r="571" spans="1:2">
      <c r="A571" s="89" t="s">
        <v>638</v>
      </c>
      <c r="B571" s="1">
        <v>45203</v>
      </c>
    </row>
    <row r="572" spans="1:2">
      <c r="A572" s="89" t="s">
        <v>639</v>
      </c>
      <c r="B572" s="1">
        <v>45223</v>
      </c>
    </row>
    <row r="573" spans="1:2">
      <c r="A573" s="89" t="s">
        <v>640</v>
      </c>
      <c r="B573" s="1">
        <v>45239</v>
      </c>
    </row>
    <row r="574" spans="1:2">
      <c r="A574" s="89" t="s">
        <v>641</v>
      </c>
      <c r="B574" s="1">
        <v>45215</v>
      </c>
    </row>
    <row r="575" spans="1:2">
      <c r="A575" s="89" t="s">
        <v>642</v>
      </c>
      <c r="B575" s="1">
        <v>45237</v>
      </c>
    </row>
    <row r="576" spans="1:2">
      <c r="A576" s="89" t="s">
        <v>643</v>
      </c>
      <c r="B576" s="1">
        <v>45215</v>
      </c>
    </row>
    <row r="577" spans="1:2">
      <c r="A577" s="89" t="s">
        <v>644</v>
      </c>
      <c r="B577" s="1">
        <v>45238</v>
      </c>
    </row>
    <row r="578" spans="1:2">
      <c r="A578" s="89" t="s">
        <v>645</v>
      </c>
      <c r="B578" s="1">
        <v>45207</v>
      </c>
    </row>
    <row r="579" spans="1:2">
      <c r="A579" s="89" t="s">
        <v>646</v>
      </c>
      <c r="B579" s="1">
        <v>45228</v>
      </c>
    </row>
    <row r="580" spans="1:2">
      <c r="A580" s="89" t="s">
        <v>647</v>
      </c>
      <c r="B580" s="1">
        <v>45217</v>
      </c>
    </row>
    <row r="581" spans="1:2">
      <c r="A581" s="89" t="s">
        <v>648</v>
      </c>
      <c r="B581" s="1">
        <v>45208</v>
      </c>
    </row>
    <row r="582" spans="1:2">
      <c r="A582" s="89" t="s">
        <v>649</v>
      </c>
      <c r="B582" s="1">
        <v>45239</v>
      </c>
    </row>
    <row r="583" spans="1:2">
      <c r="A583" s="89" t="s">
        <v>650</v>
      </c>
      <c r="B583" s="1">
        <v>45238</v>
      </c>
    </row>
    <row r="584" spans="1:2">
      <c r="A584" s="89" t="s">
        <v>651</v>
      </c>
      <c r="B584" s="1">
        <v>45229</v>
      </c>
    </row>
    <row r="585" spans="1:2">
      <c r="A585" s="89" t="s">
        <v>652</v>
      </c>
      <c r="B585" s="1">
        <v>45214</v>
      </c>
    </row>
    <row r="586" spans="1:2">
      <c r="A586" s="89" t="s">
        <v>653</v>
      </c>
      <c r="B586" s="1">
        <v>45222</v>
      </c>
    </row>
    <row r="587" spans="1:2">
      <c r="A587" s="89" t="s">
        <v>654</v>
      </c>
      <c r="B587" s="1">
        <v>45222</v>
      </c>
    </row>
    <row r="588" spans="1:2">
      <c r="A588" s="89" t="s">
        <v>655</v>
      </c>
      <c r="B588" s="1">
        <v>45221</v>
      </c>
    </row>
    <row r="589" spans="1:2">
      <c r="A589" s="89" t="s">
        <v>656</v>
      </c>
      <c r="B589" s="1">
        <v>45223</v>
      </c>
    </row>
    <row r="590" spans="1:2">
      <c r="A590" s="89" t="s">
        <v>657</v>
      </c>
      <c r="B590" s="1">
        <v>45237</v>
      </c>
    </row>
    <row r="591" spans="1:2">
      <c r="A591" s="89" t="s">
        <v>658</v>
      </c>
      <c r="B591" s="1">
        <v>45222</v>
      </c>
    </row>
    <row r="592" spans="1:2">
      <c r="A592" s="89" t="s">
        <v>659</v>
      </c>
      <c r="B592" s="1">
        <v>45223</v>
      </c>
    </row>
    <row r="593" spans="1:2">
      <c r="A593" s="89" t="s">
        <v>660</v>
      </c>
      <c r="B593" s="1">
        <v>45228</v>
      </c>
    </row>
    <row r="594" spans="1:2">
      <c r="A594" s="89" t="s">
        <v>661</v>
      </c>
      <c r="B594" s="1">
        <v>45237</v>
      </c>
    </row>
    <row r="595" spans="1:2">
      <c r="A595" s="89" t="s">
        <v>662</v>
      </c>
      <c r="B595" s="1">
        <v>45229</v>
      </c>
    </row>
    <row r="596" spans="1:2">
      <c r="A596" s="89" t="s">
        <v>663</v>
      </c>
      <c r="B596" s="1">
        <v>45215</v>
      </c>
    </row>
    <row r="597" spans="1:2">
      <c r="A597" s="89" t="s">
        <v>664</v>
      </c>
      <c r="B597" s="1">
        <v>45204</v>
      </c>
    </row>
    <row r="598" spans="1:2">
      <c r="A598" s="89" t="s">
        <v>665</v>
      </c>
      <c r="B598" s="1">
        <v>45229</v>
      </c>
    </row>
    <row r="599" spans="1:2">
      <c r="A599" s="89" t="s">
        <v>666</v>
      </c>
      <c r="B599" s="1">
        <v>45229</v>
      </c>
    </row>
    <row r="600" spans="1:2">
      <c r="A600" s="89" t="s">
        <v>667</v>
      </c>
      <c r="B600" s="1">
        <v>45208</v>
      </c>
    </row>
    <row r="601" spans="1:2">
      <c r="A601" s="89" t="s">
        <v>668</v>
      </c>
      <c r="B601" s="1">
        <v>45223</v>
      </c>
    </row>
    <row r="602" spans="1:2">
      <c r="A602" s="89" t="s">
        <v>669</v>
      </c>
      <c r="B602" s="1">
        <v>45223</v>
      </c>
    </row>
    <row r="603" spans="1:2">
      <c r="A603" s="89" t="s">
        <v>670</v>
      </c>
      <c r="B603" s="1">
        <v>45208</v>
      </c>
    </row>
    <row r="604" spans="1:2">
      <c r="A604" s="89" t="s">
        <v>671</v>
      </c>
      <c r="B604" s="1">
        <v>45225</v>
      </c>
    </row>
    <row r="605" spans="1:2">
      <c r="A605" s="89" t="s">
        <v>672</v>
      </c>
      <c r="B605" s="1">
        <v>45229</v>
      </c>
    </row>
    <row r="606" spans="1:2">
      <c r="A606" s="89" t="s">
        <v>673</v>
      </c>
      <c r="B606" s="1">
        <v>45239</v>
      </c>
    </row>
    <row r="607" spans="1:2">
      <c r="A607" s="89" t="s">
        <v>674</v>
      </c>
      <c r="B607" s="1">
        <v>45229</v>
      </c>
    </row>
    <row r="608" spans="1:2">
      <c r="A608" s="89" t="s">
        <v>675</v>
      </c>
      <c r="B608" s="1">
        <v>45207</v>
      </c>
    </row>
    <row r="609" spans="1:2">
      <c r="A609" s="89" t="s">
        <v>676</v>
      </c>
      <c r="B609" s="1">
        <v>45228</v>
      </c>
    </row>
    <row r="610" spans="1:2">
      <c r="A610" s="89" t="s">
        <v>677</v>
      </c>
      <c r="B610" s="1">
        <v>45208</v>
      </c>
    </row>
    <row r="611" spans="1:2">
      <c r="A611" s="89" t="s">
        <v>678</v>
      </c>
      <c r="B611" s="1">
        <v>45232</v>
      </c>
    </row>
    <row r="612" spans="1:2">
      <c r="A612" s="89" t="s">
        <v>679</v>
      </c>
      <c r="B612" s="1">
        <v>45239</v>
      </c>
    </row>
    <row r="613" spans="1:2">
      <c r="A613" s="89" t="s">
        <v>680</v>
      </c>
      <c r="B613" s="1">
        <v>45212</v>
      </c>
    </row>
    <row r="614" spans="1:2">
      <c r="A614" s="89" t="s">
        <v>681</v>
      </c>
      <c r="B614" s="1">
        <v>45203</v>
      </c>
    </row>
    <row r="615" spans="1:2">
      <c r="A615" s="89" t="s">
        <v>682</v>
      </c>
      <c r="B615" s="1">
        <v>45215</v>
      </c>
    </row>
    <row r="616" spans="1:2">
      <c r="A616" s="89" t="s">
        <v>683</v>
      </c>
      <c r="B616" s="1">
        <v>45225</v>
      </c>
    </row>
    <row r="617" spans="1:2">
      <c r="A617" s="89" t="s">
        <v>684</v>
      </c>
      <c r="B617" s="1">
        <v>45208</v>
      </c>
    </row>
    <row r="618" spans="1:2">
      <c r="A618" s="89" t="s">
        <v>685</v>
      </c>
      <c r="B618" s="1">
        <v>45228</v>
      </c>
    </row>
    <row r="619" spans="1:2">
      <c r="A619" s="89" t="s">
        <v>686</v>
      </c>
      <c r="B619" s="1">
        <v>45203</v>
      </c>
    </row>
    <row r="620" spans="1:2">
      <c r="A620" s="89" t="s">
        <v>687</v>
      </c>
      <c r="B620" s="1">
        <v>45218</v>
      </c>
    </row>
    <row r="621" spans="1:2">
      <c r="A621" s="89" t="s">
        <v>688</v>
      </c>
      <c r="B621" s="1">
        <v>45209</v>
      </c>
    </row>
    <row r="622" spans="1:2">
      <c r="A622" s="89" t="s">
        <v>689</v>
      </c>
      <c r="B622" s="1">
        <v>45202</v>
      </c>
    </row>
    <row r="623" spans="1:2">
      <c r="A623" s="89" t="s">
        <v>690</v>
      </c>
      <c r="B623" s="1">
        <v>45221</v>
      </c>
    </row>
    <row r="624" spans="1:2">
      <c r="A624" s="89" t="s">
        <v>691</v>
      </c>
      <c r="B624" s="1">
        <v>45223</v>
      </c>
    </row>
    <row r="625" spans="1:2">
      <c r="A625" s="89" t="s">
        <v>692</v>
      </c>
      <c r="B625" s="1">
        <v>45214</v>
      </c>
    </row>
    <row r="626" spans="1:2">
      <c r="A626" s="89" t="s">
        <v>693</v>
      </c>
      <c r="B626" s="1">
        <v>45237</v>
      </c>
    </row>
    <row r="627" spans="1:2">
      <c r="A627" s="89" t="s">
        <v>694</v>
      </c>
      <c r="B627" s="1">
        <v>45225</v>
      </c>
    </row>
    <row r="628" spans="1:2">
      <c r="A628" s="89" t="s">
        <v>695</v>
      </c>
      <c r="B628" s="1">
        <v>45239</v>
      </c>
    </row>
    <row r="629" spans="1:2">
      <c r="A629" s="89" t="s">
        <v>696</v>
      </c>
      <c r="B629" s="1">
        <v>45228</v>
      </c>
    </row>
    <row r="630" spans="1:2">
      <c r="A630" s="89" t="s">
        <v>697</v>
      </c>
      <c r="B630" s="1">
        <v>45208</v>
      </c>
    </row>
    <row r="631" spans="1:2">
      <c r="A631" s="89" t="s">
        <v>698</v>
      </c>
      <c r="B631" s="1">
        <v>45216</v>
      </c>
    </row>
    <row r="632" spans="1:2">
      <c r="A632" s="89" t="s">
        <v>699</v>
      </c>
      <c r="B632" s="1">
        <v>45210</v>
      </c>
    </row>
    <row r="633" spans="1:2">
      <c r="A633" s="89" t="s">
        <v>700</v>
      </c>
      <c r="B633" s="1">
        <v>45218</v>
      </c>
    </row>
    <row r="634" spans="1:2">
      <c r="A634" s="89" t="s">
        <v>701</v>
      </c>
      <c r="B634" s="1">
        <v>45228</v>
      </c>
    </row>
    <row r="635" spans="1:2">
      <c r="A635" s="89" t="s">
        <v>702</v>
      </c>
      <c r="B635" s="1">
        <v>45223</v>
      </c>
    </row>
    <row r="636" spans="1:2">
      <c r="A636" s="89" t="s">
        <v>703</v>
      </c>
      <c r="B636" s="1">
        <v>45228</v>
      </c>
    </row>
    <row r="637" spans="1:2">
      <c r="A637" s="89" t="s">
        <v>704</v>
      </c>
      <c r="B637" s="1">
        <v>45221</v>
      </c>
    </row>
    <row r="638" spans="1:2">
      <c r="A638" s="89" t="s">
        <v>705</v>
      </c>
      <c r="B638" s="1">
        <v>45229</v>
      </c>
    </row>
    <row r="639" spans="1:2">
      <c r="A639" s="89" t="s">
        <v>706</v>
      </c>
      <c r="B639" s="1">
        <v>45223</v>
      </c>
    </row>
    <row r="640" spans="1:2">
      <c r="A640" s="89" t="s">
        <v>707</v>
      </c>
      <c r="B640" s="1">
        <v>45229</v>
      </c>
    </row>
    <row r="641" spans="1:2">
      <c r="A641" s="89" t="s">
        <v>708</v>
      </c>
      <c r="B641" s="1">
        <v>45238</v>
      </c>
    </row>
    <row r="642" spans="1:2">
      <c r="A642" s="89" t="s">
        <v>709</v>
      </c>
      <c r="B642" s="1">
        <v>45228</v>
      </c>
    </row>
    <row r="643" spans="1:2">
      <c r="A643" s="89" t="s">
        <v>710</v>
      </c>
      <c r="B643" s="1">
        <v>45223</v>
      </c>
    </row>
    <row r="644" spans="1:2">
      <c r="A644" s="89" t="s">
        <v>711</v>
      </c>
      <c r="B644" s="1">
        <v>45237</v>
      </c>
    </row>
    <row r="645" spans="1:2">
      <c r="A645" s="89" t="s">
        <v>712</v>
      </c>
      <c r="B645" s="1">
        <v>45237</v>
      </c>
    </row>
    <row r="646" spans="1:2">
      <c r="A646" s="89" t="s">
        <v>713</v>
      </c>
      <c r="B646" s="1">
        <v>45222</v>
      </c>
    </row>
    <row r="647" spans="1:2">
      <c r="A647" s="89" t="s">
        <v>714</v>
      </c>
      <c r="B647" s="1">
        <v>45222</v>
      </c>
    </row>
    <row r="648" spans="1:2">
      <c r="A648" s="89" t="s">
        <v>715</v>
      </c>
      <c r="B648" s="1">
        <v>45224</v>
      </c>
    </row>
    <row r="649" spans="1:2">
      <c r="A649" s="89" t="s">
        <v>716</v>
      </c>
      <c r="B649" s="1">
        <v>45207</v>
      </c>
    </row>
    <row r="650" spans="1:2">
      <c r="A650" s="89" t="s">
        <v>717</v>
      </c>
      <c r="B650" s="1">
        <v>45224</v>
      </c>
    </row>
    <row r="651" spans="1:2">
      <c r="A651" s="89" t="s">
        <v>718</v>
      </c>
      <c r="B651" s="1">
        <v>45222</v>
      </c>
    </row>
    <row r="652" spans="1:2">
      <c r="A652" s="89" t="s">
        <v>719</v>
      </c>
      <c r="B652" s="1">
        <v>45210</v>
      </c>
    </row>
    <row r="653" spans="1:2">
      <c r="A653" s="89" t="s">
        <v>720</v>
      </c>
      <c r="B653" s="1">
        <v>45225</v>
      </c>
    </row>
    <row r="654" spans="1:2">
      <c r="A654" s="89" t="s">
        <v>721</v>
      </c>
      <c r="B654" s="1">
        <v>45225</v>
      </c>
    </row>
    <row r="655" spans="1:2">
      <c r="A655" s="89" t="s">
        <v>722</v>
      </c>
      <c r="B655" s="1">
        <v>45221</v>
      </c>
    </row>
    <row r="656" spans="1:2">
      <c r="A656" s="89" t="s">
        <v>723</v>
      </c>
      <c r="B656" s="1">
        <v>45237</v>
      </c>
    </row>
    <row r="657" spans="1:2">
      <c r="A657" s="89" t="s">
        <v>724</v>
      </c>
      <c r="B657" s="1">
        <v>45223</v>
      </c>
    </row>
    <row r="658" spans="1:2">
      <c r="A658" s="89" t="s">
        <v>725</v>
      </c>
      <c r="B658" s="1">
        <v>45228</v>
      </c>
    </row>
    <row r="659" spans="1:2">
      <c r="A659" s="89" t="s">
        <v>726</v>
      </c>
      <c r="B659" s="1">
        <v>45218</v>
      </c>
    </row>
    <row r="660" spans="1:2">
      <c r="A660" s="89" t="s">
        <v>727</v>
      </c>
      <c r="B660" s="1">
        <v>45218</v>
      </c>
    </row>
    <row r="661" spans="1:2">
      <c r="A661" s="89" t="s">
        <v>728</v>
      </c>
      <c r="B661" s="1">
        <v>45221</v>
      </c>
    </row>
    <row r="662" spans="1:2">
      <c r="A662" s="89" t="s">
        <v>729</v>
      </c>
      <c r="B662" s="1">
        <v>45224</v>
      </c>
    </row>
    <row r="663" spans="1:2">
      <c r="A663" s="89" t="s">
        <v>730</v>
      </c>
      <c r="B663" s="1">
        <v>45228</v>
      </c>
    </row>
    <row r="664" spans="1:2">
      <c r="A664" s="89" t="s">
        <v>731</v>
      </c>
      <c r="B664" s="1">
        <v>45237</v>
      </c>
    </row>
    <row r="665" spans="1:2">
      <c r="A665" s="89" t="s">
        <v>732</v>
      </c>
      <c r="B665" s="1">
        <v>45228</v>
      </c>
    </row>
    <row r="666" spans="1:2">
      <c r="A666" s="89" t="s">
        <v>733</v>
      </c>
      <c r="B666" s="1">
        <v>45221</v>
      </c>
    </row>
    <row r="667" spans="1:2">
      <c r="A667" s="89" t="s">
        <v>734</v>
      </c>
      <c r="B667" s="1">
        <v>45224</v>
      </c>
    </row>
    <row r="668" spans="1:2">
      <c r="A668" s="89" t="s">
        <v>735</v>
      </c>
      <c r="B668" s="1">
        <v>45224</v>
      </c>
    </row>
    <row r="669" spans="1:2">
      <c r="A669" s="89" t="s">
        <v>736</v>
      </c>
      <c r="B669" s="1">
        <v>45223</v>
      </c>
    </row>
    <row r="670" spans="1:2">
      <c r="A670" s="89" t="s">
        <v>737</v>
      </c>
      <c r="B670" s="1">
        <v>45221</v>
      </c>
    </row>
    <row r="671" spans="1:2">
      <c r="A671" s="89" t="s">
        <v>738</v>
      </c>
      <c r="B671" s="1">
        <v>45218</v>
      </c>
    </row>
    <row r="672" spans="1:2">
      <c r="A672" s="89" t="s">
        <v>739</v>
      </c>
      <c r="B672" s="1">
        <v>45223</v>
      </c>
    </row>
    <row r="673" spans="1:2">
      <c r="A673" s="89" t="s">
        <v>740</v>
      </c>
      <c r="B673" s="1">
        <v>45229</v>
      </c>
    </row>
    <row r="674" spans="1:2">
      <c r="A674" s="89" t="s">
        <v>741</v>
      </c>
      <c r="B674" s="1">
        <v>45224</v>
      </c>
    </row>
    <row r="675" spans="1:2">
      <c r="A675" s="89" t="s">
        <v>742</v>
      </c>
      <c r="B675" s="1">
        <v>45228</v>
      </c>
    </row>
    <row r="676" spans="1:2">
      <c r="A676" s="89" t="s">
        <v>743</v>
      </c>
      <c r="B676" s="1">
        <v>45228</v>
      </c>
    </row>
    <row r="677" spans="1:2">
      <c r="A677" s="89" t="s">
        <v>744</v>
      </c>
      <c r="B677" s="1">
        <v>45225</v>
      </c>
    </row>
    <row r="678" spans="1:2">
      <c r="A678" s="89" t="s">
        <v>745</v>
      </c>
      <c r="B678" s="1">
        <v>45225</v>
      </c>
    </row>
    <row r="679" spans="1:2">
      <c r="A679" s="89" t="s">
        <v>746</v>
      </c>
      <c r="B679" s="1">
        <v>45197</v>
      </c>
    </row>
    <row r="680" spans="1:2">
      <c r="A680" s="89" t="s">
        <v>747</v>
      </c>
      <c r="B680" s="1">
        <v>45217</v>
      </c>
    </row>
    <row r="681" spans="1:2">
      <c r="A681" s="89" t="s">
        <v>748</v>
      </c>
      <c r="B681" s="1">
        <v>45224</v>
      </c>
    </row>
    <row r="682" spans="1:2">
      <c r="A682" s="89" t="s">
        <v>749</v>
      </c>
      <c r="B682" s="1">
        <v>45229</v>
      </c>
    </row>
    <row r="683" spans="1:2">
      <c r="A683" s="89" t="s">
        <v>750</v>
      </c>
      <c r="B683" s="1">
        <v>45224</v>
      </c>
    </row>
    <row r="684" spans="1:2">
      <c r="A684" s="89" t="s">
        <v>751</v>
      </c>
      <c r="B684" s="1">
        <v>45228</v>
      </c>
    </row>
    <row r="685" spans="1:2">
      <c r="A685" s="89" t="s">
        <v>752</v>
      </c>
      <c r="B685" s="1">
        <v>45228</v>
      </c>
    </row>
    <row r="686" spans="1:2">
      <c r="A686" s="89" t="s">
        <v>753</v>
      </c>
      <c r="B686" s="1">
        <v>45224</v>
      </c>
    </row>
    <row r="687" spans="1:2">
      <c r="A687" s="89" t="s">
        <v>754</v>
      </c>
      <c r="B687" s="1">
        <v>45225</v>
      </c>
    </row>
    <row r="688" spans="1:2">
      <c r="A688" s="89" t="s">
        <v>755</v>
      </c>
      <c r="B688" s="1">
        <v>45239</v>
      </c>
    </row>
    <row r="689" spans="1:2">
      <c r="A689" s="89" t="s">
        <v>756</v>
      </c>
      <c r="B689" s="1">
        <v>45223</v>
      </c>
    </row>
    <row r="690" spans="1:2">
      <c r="A690" s="89" t="s">
        <v>757</v>
      </c>
      <c r="B690" s="1">
        <v>45228</v>
      </c>
    </row>
    <row r="691" spans="1:2">
      <c r="A691" s="89" t="s">
        <v>758</v>
      </c>
      <c r="B691" s="1">
        <v>45224</v>
      </c>
    </row>
    <row r="692" spans="1:2">
      <c r="A692" s="89" t="s">
        <v>759</v>
      </c>
      <c r="B692" s="1">
        <v>45214</v>
      </c>
    </row>
    <row r="693" spans="1:2">
      <c r="A693" s="89" t="s">
        <v>760</v>
      </c>
      <c r="B693" s="1">
        <v>45210</v>
      </c>
    </row>
    <row r="694" spans="1:2">
      <c r="A694" s="89" t="s">
        <v>761</v>
      </c>
      <c r="B694" s="1">
        <v>45228</v>
      </c>
    </row>
    <row r="695" spans="1:2">
      <c r="A695" s="89" t="s">
        <v>762</v>
      </c>
      <c r="B695" s="1">
        <v>45214</v>
      </c>
    </row>
    <row r="696" spans="1:2">
      <c r="A696" s="89" t="s">
        <v>763</v>
      </c>
      <c r="B696" s="1">
        <v>45237</v>
      </c>
    </row>
    <row r="697" spans="1:2">
      <c r="A697" s="89" t="s">
        <v>764</v>
      </c>
      <c r="B697" s="1">
        <v>45204</v>
      </c>
    </row>
    <row r="698" spans="1:2">
      <c r="A698" s="89" t="s">
        <v>765</v>
      </c>
      <c r="B698" s="1">
        <v>45238</v>
      </c>
    </row>
    <row r="699" spans="1:2">
      <c r="A699" s="89" t="s">
        <v>766</v>
      </c>
      <c r="B699" s="1">
        <v>45214</v>
      </c>
    </row>
    <row r="700" spans="1:2">
      <c r="A700" s="89" t="s">
        <v>767</v>
      </c>
      <c r="B700" s="1">
        <v>45228</v>
      </c>
    </row>
    <row r="701" spans="1:2">
      <c r="A701" s="89" t="s">
        <v>768</v>
      </c>
      <c r="B701" s="1">
        <v>45224</v>
      </c>
    </row>
    <row r="702" spans="1:2">
      <c r="A702" s="89" t="s">
        <v>769</v>
      </c>
      <c r="B702" s="1">
        <v>45228</v>
      </c>
    </row>
    <row r="703" spans="1:2">
      <c r="A703" s="89" t="s">
        <v>770</v>
      </c>
      <c r="B703" s="1">
        <v>45218</v>
      </c>
    </row>
    <row r="704" spans="1:2">
      <c r="A704" s="89" t="s">
        <v>771</v>
      </c>
      <c r="B704" s="1">
        <v>45224</v>
      </c>
    </row>
    <row r="705" spans="1:2">
      <c r="A705" s="89" t="s">
        <v>772</v>
      </c>
      <c r="B705" s="1">
        <v>45228</v>
      </c>
    </row>
    <row r="706" spans="1:2">
      <c r="A706" s="89" t="s">
        <v>773</v>
      </c>
      <c r="B706" s="1">
        <v>45222</v>
      </c>
    </row>
    <row r="707" spans="1:2">
      <c r="A707" s="89" t="s">
        <v>774</v>
      </c>
      <c r="B707" s="1">
        <v>45228</v>
      </c>
    </row>
    <row r="708" spans="1:2">
      <c r="A708" s="89" t="s">
        <v>775</v>
      </c>
      <c r="B708" s="1">
        <v>45203</v>
      </c>
    </row>
    <row r="709" spans="1:2">
      <c r="A709" s="89" t="s">
        <v>776</v>
      </c>
      <c r="B709" s="1">
        <v>45229</v>
      </c>
    </row>
    <row r="710" spans="1:2">
      <c r="A710" s="89" t="s">
        <v>777</v>
      </c>
      <c r="B710" s="1">
        <v>45222</v>
      </c>
    </row>
    <row r="711" spans="1:2">
      <c r="A711" s="89" t="s">
        <v>778</v>
      </c>
      <c r="B711" s="1">
        <v>45229</v>
      </c>
    </row>
    <row r="712" spans="1:2">
      <c r="A712" s="89" t="s">
        <v>779</v>
      </c>
      <c r="B712" s="1">
        <v>45222</v>
      </c>
    </row>
    <row r="713" spans="1:2">
      <c r="A713" s="89" t="s">
        <v>780</v>
      </c>
      <c r="B713" s="1">
        <v>45221</v>
      </c>
    </row>
    <row r="714" spans="1:2">
      <c r="A714" s="89" t="s">
        <v>781</v>
      </c>
      <c r="B714" s="1">
        <v>45221</v>
      </c>
    </row>
    <row r="715" spans="1:2">
      <c r="A715" s="89" t="s">
        <v>782</v>
      </c>
      <c r="B715" s="1">
        <v>45237</v>
      </c>
    </row>
    <row r="716" spans="1:2">
      <c r="A716" s="89" t="s">
        <v>783</v>
      </c>
      <c r="B716" s="1">
        <v>45229</v>
      </c>
    </row>
    <row r="717" spans="1:2">
      <c r="A717" s="89" t="s">
        <v>784</v>
      </c>
      <c r="B717" s="1">
        <v>45211</v>
      </c>
    </row>
    <row r="718" spans="1:2">
      <c r="A718" s="89" t="s">
        <v>785</v>
      </c>
      <c r="B718" s="1">
        <v>45239</v>
      </c>
    </row>
    <row r="719" spans="1:2">
      <c r="A719" s="89" t="s">
        <v>786</v>
      </c>
      <c r="B719" s="1">
        <v>45228</v>
      </c>
    </row>
    <row r="720" spans="1:2">
      <c r="A720" s="89" t="s">
        <v>787</v>
      </c>
      <c r="B720" s="1">
        <v>45236</v>
      </c>
    </row>
    <row r="721" spans="1:2">
      <c r="A721" s="89" t="s">
        <v>788</v>
      </c>
      <c r="B721" s="1">
        <v>45208</v>
      </c>
    </row>
    <row r="722" spans="1:2">
      <c r="A722" s="89" t="s">
        <v>789</v>
      </c>
      <c r="B722" s="1">
        <v>45202</v>
      </c>
    </row>
    <row r="723" spans="1:2">
      <c r="A723" s="89" t="s">
        <v>790</v>
      </c>
      <c r="B723" s="1">
        <v>45216</v>
      </c>
    </row>
    <row r="724" spans="1:2">
      <c r="A724" s="89" t="s">
        <v>791</v>
      </c>
      <c r="B724" s="1">
        <v>45225</v>
      </c>
    </row>
    <row r="725" spans="1:2">
      <c r="A725" s="89" t="s">
        <v>792</v>
      </c>
      <c r="B725" s="1">
        <v>45235</v>
      </c>
    </row>
    <row r="726" spans="1:2">
      <c r="A726" s="89" t="s">
        <v>793</v>
      </c>
      <c r="B726" s="1">
        <v>45222</v>
      </c>
    </row>
    <row r="727" spans="1:2">
      <c r="A727" s="89" t="s">
        <v>794</v>
      </c>
      <c r="B727" s="1">
        <v>45223</v>
      </c>
    </row>
    <row r="728" spans="1:2">
      <c r="A728" s="89" t="s">
        <v>795</v>
      </c>
      <c r="B728" s="1">
        <v>45228</v>
      </c>
    </row>
    <row r="729" spans="1:2">
      <c r="A729" s="89" t="s">
        <v>796</v>
      </c>
      <c r="B729" s="1">
        <v>45228</v>
      </c>
    </row>
    <row r="730" spans="1:2">
      <c r="A730" s="89" t="s">
        <v>797</v>
      </c>
      <c r="B730" s="1">
        <v>45231</v>
      </c>
    </row>
    <row r="731" spans="1:2">
      <c r="A731" s="89" t="s">
        <v>798</v>
      </c>
      <c r="B731" s="1">
        <v>45238</v>
      </c>
    </row>
    <row r="732" spans="1:2">
      <c r="A732" s="89" t="s">
        <v>799</v>
      </c>
      <c r="B732" s="1">
        <v>45238</v>
      </c>
    </row>
    <row r="733" spans="1:2">
      <c r="A733" s="89" t="s">
        <v>800</v>
      </c>
      <c r="B733" s="1">
        <v>45222</v>
      </c>
    </row>
    <row r="734" spans="1:2">
      <c r="A734" s="89" t="s">
        <v>801</v>
      </c>
      <c r="B734" s="1">
        <v>45208</v>
      </c>
    </row>
    <row r="735" spans="1:2">
      <c r="A735" s="89" t="s">
        <v>802</v>
      </c>
      <c r="B735" s="1">
        <v>45222</v>
      </c>
    </row>
    <row r="736" spans="1:2">
      <c r="A736" s="89" t="s">
        <v>803</v>
      </c>
      <c r="B736" s="1">
        <v>45229</v>
      </c>
    </row>
    <row r="737" spans="1:2">
      <c r="A737" s="89" t="s">
        <v>804</v>
      </c>
      <c r="B737" s="1">
        <v>45209</v>
      </c>
    </row>
    <row r="738" spans="1:2">
      <c r="A738" s="89" t="s">
        <v>805</v>
      </c>
      <c r="B738" s="1">
        <v>45209</v>
      </c>
    </row>
    <row r="739" spans="1:2">
      <c r="A739" s="89" t="s">
        <v>806</v>
      </c>
      <c r="B739" s="1">
        <v>45231</v>
      </c>
    </row>
    <row r="740" spans="1:2">
      <c r="A740" s="89" t="s">
        <v>807</v>
      </c>
      <c r="B740" s="1">
        <v>45238</v>
      </c>
    </row>
    <row r="741" spans="1:2">
      <c r="A741" s="89" t="s">
        <v>808</v>
      </c>
      <c r="B741" s="1">
        <v>45227</v>
      </c>
    </row>
    <row r="742" spans="1:2">
      <c r="A742" s="89" t="s">
        <v>809</v>
      </c>
      <c r="B742" s="1">
        <v>45221</v>
      </c>
    </row>
    <row r="743" spans="1:2">
      <c r="A743" s="89" t="s">
        <v>810</v>
      </c>
      <c r="B743" s="1">
        <v>45225</v>
      </c>
    </row>
    <row r="744" spans="1:2">
      <c r="A744" s="89" t="s">
        <v>811</v>
      </c>
      <c r="B744" s="1">
        <v>45228</v>
      </c>
    </row>
    <row r="745" spans="1:2">
      <c r="A745" s="89" t="s">
        <v>812</v>
      </c>
      <c r="B745" s="1">
        <v>45222</v>
      </c>
    </row>
    <row r="746" spans="1:2">
      <c r="A746" s="89" t="s">
        <v>813</v>
      </c>
      <c r="B746" s="1">
        <v>45218</v>
      </c>
    </row>
    <row r="747" spans="1:2">
      <c r="A747" s="89" t="s">
        <v>814</v>
      </c>
      <c r="B747" s="1">
        <v>45231</v>
      </c>
    </row>
    <row r="748" spans="1:2">
      <c r="A748" s="89" t="s">
        <v>815</v>
      </c>
      <c r="B748" s="1">
        <v>45222</v>
      </c>
    </row>
    <row r="749" spans="1:2">
      <c r="A749" s="89" t="s">
        <v>816</v>
      </c>
      <c r="B749" s="1">
        <v>45202</v>
      </c>
    </row>
    <row r="750" spans="1:2">
      <c r="A750" s="89" t="s">
        <v>817</v>
      </c>
      <c r="B750" s="1">
        <v>45209</v>
      </c>
    </row>
    <row r="751" spans="1:2">
      <c r="A751" s="89" t="s">
        <v>818</v>
      </c>
      <c r="B751" s="1">
        <v>45225</v>
      </c>
    </row>
    <row r="752" spans="1:2">
      <c r="A752" s="89" t="s">
        <v>819</v>
      </c>
      <c r="B752" s="1">
        <v>45228</v>
      </c>
    </row>
    <row r="753" spans="1:2">
      <c r="A753" s="89" t="s">
        <v>820</v>
      </c>
      <c r="B753" s="1">
        <v>45229</v>
      </c>
    </row>
    <row r="754" spans="1:2">
      <c r="A754" s="89" t="s">
        <v>821</v>
      </c>
      <c r="B754" s="1">
        <v>45228</v>
      </c>
    </row>
    <row r="755" spans="1:2">
      <c r="A755" s="89" t="s">
        <v>822</v>
      </c>
      <c r="B755" s="1">
        <v>45238</v>
      </c>
    </row>
    <row r="756" spans="1:2">
      <c r="A756" s="89" t="s">
        <v>823</v>
      </c>
      <c r="B756" s="1">
        <v>45195</v>
      </c>
    </row>
    <row r="757" spans="1:2">
      <c r="A757" s="89" t="s">
        <v>824</v>
      </c>
      <c r="B757" s="1">
        <v>45216</v>
      </c>
    </row>
    <row r="758" spans="1:2">
      <c r="A758" s="89" t="s">
        <v>825</v>
      </c>
      <c r="B758" s="1">
        <v>45210</v>
      </c>
    </row>
    <row r="759" spans="1:2">
      <c r="A759" s="89" t="s">
        <v>826</v>
      </c>
      <c r="B759" s="1">
        <v>45228</v>
      </c>
    </row>
    <row r="760" spans="1:2">
      <c r="A760" s="89" t="s">
        <v>827</v>
      </c>
      <c r="B760" s="1">
        <v>45209</v>
      </c>
    </row>
    <row r="761" spans="1:2">
      <c r="A761" s="89" t="s">
        <v>828</v>
      </c>
      <c r="B761" s="1">
        <v>45218</v>
      </c>
    </row>
    <row r="762" spans="1:2">
      <c r="A762" s="89" t="s">
        <v>829</v>
      </c>
      <c r="B762" s="1">
        <v>45221</v>
      </c>
    </row>
    <row r="763" spans="1:2">
      <c r="A763" s="89" t="s">
        <v>830</v>
      </c>
      <c r="B763" s="1">
        <v>45221</v>
      </c>
    </row>
    <row r="764" spans="1:2">
      <c r="A764" s="89" t="s">
        <v>831</v>
      </c>
      <c r="B764" s="1">
        <v>45221</v>
      </c>
    </row>
    <row r="765" spans="1:2">
      <c r="A765" s="89" t="s">
        <v>832</v>
      </c>
      <c r="B765" s="1">
        <v>45237</v>
      </c>
    </row>
    <row r="766" spans="1:2">
      <c r="A766" s="89" t="s">
        <v>833</v>
      </c>
      <c r="B766" s="1">
        <v>45216</v>
      </c>
    </row>
    <row r="767" spans="1:2">
      <c r="A767" s="89" t="s">
        <v>834</v>
      </c>
      <c r="B767" s="1">
        <v>45225</v>
      </c>
    </row>
    <row r="768" spans="1:2">
      <c r="A768" s="89" t="s">
        <v>835</v>
      </c>
      <c r="B768" s="1">
        <v>45211</v>
      </c>
    </row>
    <row r="769" spans="1:2">
      <c r="A769" s="89" t="s">
        <v>836</v>
      </c>
      <c r="B769" s="1">
        <v>45228</v>
      </c>
    </row>
    <row r="770" spans="1:2">
      <c r="A770" s="89" t="s">
        <v>837</v>
      </c>
      <c r="B770" s="1">
        <v>45239</v>
      </c>
    </row>
    <row r="771" spans="1:2">
      <c r="A771" s="89" t="s">
        <v>838</v>
      </c>
      <c r="B771" s="1">
        <v>45225</v>
      </c>
    </row>
    <row r="772" spans="1:2">
      <c r="A772" s="89" t="s">
        <v>839</v>
      </c>
      <c r="B772" s="1">
        <v>45217</v>
      </c>
    </row>
    <row r="773" spans="1:2">
      <c r="A773" s="89" t="s">
        <v>840</v>
      </c>
      <c r="B773" s="1">
        <v>45225</v>
      </c>
    </row>
    <row r="774" spans="1:2">
      <c r="A774" s="89" t="s">
        <v>841</v>
      </c>
      <c r="B774" s="1">
        <v>45225</v>
      </c>
    </row>
    <row r="775" spans="1:2">
      <c r="A775" s="89" t="s">
        <v>842</v>
      </c>
      <c r="B775" s="1">
        <v>45225</v>
      </c>
    </row>
    <row r="776" spans="1:2">
      <c r="A776" s="89" t="s">
        <v>843</v>
      </c>
      <c r="B776" s="1">
        <v>45228</v>
      </c>
    </row>
    <row r="777" spans="1:2">
      <c r="A777" s="89" t="s">
        <v>844</v>
      </c>
      <c r="B777" s="1">
        <v>45239</v>
      </c>
    </row>
    <row r="778" spans="1:2">
      <c r="A778" s="89" t="s">
        <v>845</v>
      </c>
      <c r="B778" s="1">
        <v>45226</v>
      </c>
    </row>
    <row r="779" spans="1:2">
      <c r="A779" s="89" t="s">
        <v>846</v>
      </c>
      <c r="B779" s="1">
        <v>45237</v>
      </c>
    </row>
    <row r="780" spans="1:2">
      <c r="A780" s="89" t="s">
        <v>847</v>
      </c>
      <c r="B780" s="1">
        <v>45223</v>
      </c>
    </row>
    <row r="781" spans="1:2">
      <c r="A781" s="89" t="s">
        <v>848</v>
      </c>
      <c r="B781" s="1">
        <v>45224</v>
      </c>
    </row>
    <row r="782" spans="1:2">
      <c r="A782" s="89" t="s">
        <v>849</v>
      </c>
      <c r="B782" s="1">
        <v>45223</v>
      </c>
    </row>
    <row r="783" spans="1:2">
      <c r="A783" s="89" t="s">
        <v>850</v>
      </c>
      <c r="B783" s="1">
        <v>45223</v>
      </c>
    </row>
    <row r="784" spans="1:2">
      <c r="A784" s="89" t="s">
        <v>851</v>
      </c>
      <c r="B784" s="1">
        <v>45222</v>
      </c>
    </row>
    <row r="785" spans="1:2">
      <c r="A785" s="89" t="s">
        <v>852</v>
      </c>
      <c r="B785" s="1">
        <v>45225</v>
      </c>
    </row>
    <row r="786" spans="1:2">
      <c r="A786" s="89" t="s">
        <v>853</v>
      </c>
      <c r="B786" s="1">
        <v>45211</v>
      </c>
    </row>
    <row r="787" spans="1:2">
      <c r="A787" s="89" t="s">
        <v>854</v>
      </c>
      <c r="B787" s="1">
        <v>45228</v>
      </c>
    </row>
    <row r="788" spans="1:2">
      <c r="A788" s="89" t="s">
        <v>855</v>
      </c>
      <c r="B788" s="1">
        <v>45237</v>
      </c>
    </row>
    <row r="789" spans="1:2">
      <c r="A789" s="89" t="s">
        <v>856</v>
      </c>
      <c r="B789" s="1">
        <v>45228</v>
      </c>
    </row>
    <row r="790" spans="1:2">
      <c r="A790" s="89" t="s">
        <v>857</v>
      </c>
      <c r="B790" s="1">
        <v>45238</v>
      </c>
    </row>
    <row r="791" spans="1:2">
      <c r="A791" s="89" t="s">
        <v>858</v>
      </c>
      <c r="B791" s="1">
        <v>45214</v>
      </c>
    </row>
    <row r="792" spans="1:2">
      <c r="A792" s="89" t="s">
        <v>859</v>
      </c>
      <c r="B792" s="1">
        <v>45228</v>
      </c>
    </row>
    <row r="793" spans="1:2">
      <c r="A793" s="89" t="s">
        <v>860</v>
      </c>
      <c r="B793" s="1">
        <v>45225</v>
      </c>
    </row>
    <row r="794" spans="1:2">
      <c r="A794" s="89" t="s">
        <v>861</v>
      </c>
      <c r="B794" s="1">
        <v>45222</v>
      </c>
    </row>
    <row r="795" spans="1:2">
      <c r="A795" s="89" t="s">
        <v>862</v>
      </c>
      <c r="B795" s="1">
        <v>45229</v>
      </c>
    </row>
    <row r="796" spans="1:2">
      <c r="A796" s="89" t="s">
        <v>863</v>
      </c>
      <c r="B796" s="1">
        <v>45237</v>
      </c>
    </row>
    <row r="797" spans="1:2">
      <c r="A797" s="89" t="s">
        <v>864</v>
      </c>
      <c r="B797" s="1">
        <v>45221</v>
      </c>
    </row>
    <row r="798" spans="1:2">
      <c r="A798" s="89" t="s">
        <v>865</v>
      </c>
      <c r="B798" s="1">
        <v>45239</v>
      </c>
    </row>
    <row r="799" spans="1:2">
      <c r="A799" s="89" t="s">
        <v>866</v>
      </c>
      <c r="B799" s="1">
        <v>45228</v>
      </c>
    </row>
    <row r="800" spans="1:2">
      <c r="A800" s="89" t="s">
        <v>867</v>
      </c>
      <c r="B800" s="1">
        <v>45228</v>
      </c>
    </row>
    <row r="801" spans="1:2">
      <c r="A801" s="89" t="s">
        <v>868</v>
      </c>
      <c r="B801" s="1">
        <v>45224</v>
      </c>
    </row>
    <row r="802" spans="1:2">
      <c r="A802" s="89" t="s">
        <v>869</v>
      </c>
      <c r="B802" s="1">
        <v>45222</v>
      </c>
    </row>
    <row r="803" spans="1:2">
      <c r="A803" s="89" t="s">
        <v>870</v>
      </c>
      <c r="B803" s="1">
        <v>45214</v>
      </c>
    </row>
    <row r="804" spans="1:2">
      <c r="A804" s="89" t="s">
        <v>871</v>
      </c>
      <c r="B804" s="1">
        <v>45237</v>
      </c>
    </row>
    <row r="805" spans="1:2">
      <c r="A805" s="89" t="s">
        <v>872</v>
      </c>
      <c r="B805" s="1">
        <v>45217</v>
      </c>
    </row>
    <row r="806" spans="1:2">
      <c r="A806" s="89" t="s">
        <v>873</v>
      </c>
      <c r="B806" s="1">
        <v>45207</v>
      </c>
    </row>
    <row r="807" spans="1:2">
      <c r="A807" s="89" t="s">
        <v>874</v>
      </c>
      <c r="B807" s="1">
        <v>45210</v>
      </c>
    </row>
    <row r="808" spans="1:2">
      <c r="A808" s="89" t="s">
        <v>875</v>
      </c>
      <c r="B808" s="1">
        <v>45223</v>
      </c>
    </row>
    <row r="809" spans="1:2">
      <c r="A809" s="89" t="s">
        <v>876</v>
      </c>
      <c r="B809" s="1">
        <v>45224</v>
      </c>
    </row>
    <row r="810" spans="1:2">
      <c r="A810" s="89" t="s">
        <v>877</v>
      </c>
      <c r="B810" s="1">
        <v>45222</v>
      </c>
    </row>
    <row r="811" spans="1:2">
      <c r="A811" s="89" t="s">
        <v>878</v>
      </c>
      <c r="B811" s="1">
        <v>45222</v>
      </c>
    </row>
    <row r="812" spans="1:2">
      <c r="A812" s="89" t="s">
        <v>879</v>
      </c>
      <c r="B812" s="1">
        <v>45228</v>
      </c>
    </row>
    <row r="813" spans="1:2">
      <c r="A813" s="89" t="s">
        <v>880</v>
      </c>
      <c r="B813" s="1">
        <v>45240</v>
      </c>
    </row>
    <row r="814" spans="1:2">
      <c r="A814" s="89" t="s">
        <v>881</v>
      </c>
      <c r="B814" s="1">
        <v>45237</v>
      </c>
    </row>
    <row r="815" spans="1:2">
      <c r="A815" s="89" t="s">
        <v>882</v>
      </c>
      <c r="B815" s="1">
        <v>45210</v>
      </c>
    </row>
    <row r="816" spans="1:2">
      <c r="A816" s="89" t="s">
        <v>883</v>
      </c>
      <c r="B816" s="1">
        <v>45207</v>
      </c>
    </row>
    <row r="817" spans="1:2">
      <c r="A817" s="89" t="s">
        <v>884</v>
      </c>
      <c r="B817" s="1">
        <v>45228</v>
      </c>
    </row>
    <row r="818" spans="1:2">
      <c r="A818" s="89" t="s">
        <v>885</v>
      </c>
      <c r="B818" s="1">
        <v>45224</v>
      </c>
    </row>
    <row r="819" spans="1:2">
      <c r="A819" s="89" t="s">
        <v>886</v>
      </c>
      <c r="B819" s="1">
        <v>45218</v>
      </c>
    </row>
    <row r="820" spans="1:2">
      <c r="A820" s="89" t="s">
        <v>887</v>
      </c>
      <c r="B820" s="1">
        <v>45220</v>
      </c>
    </row>
    <row r="821" spans="1:2">
      <c r="A821" s="89" t="s">
        <v>888</v>
      </c>
      <c r="B821" s="1">
        <v>45221</v>
      </c>
    </row>
    <row r="822" spans="1:2">
      <c r="A822" s="89" t="s">
        <v>889</v>
      </c>
      <c r="B822" s="1">
        <v>45221</v>
      </c>
    </row>
    <row r="823" spans="1:2">
      <c r="A823" s="89" t="s">
        <v>890</v>
      </c>
      <c r="B823" s="1">
        <v>45205</v>
      </c>
    </row>
    <row r="824" spans="1:2">
      <c r="A824" s="89" t="s">
        <v>891</v>
      </c>
      <c r="B824" s="1">
        <v>45210</v>
      </c>
    </row>
    <row r="825" spans="1:2">
      <c r="A825" s="89" t="s">
        <v>892</v>
      </c>
      <c r="B825" s="1">
        <v>45222</v>
      </c>
    </row>
    <row r="826" spans="1:2">
      <c r="A826" s="89" t="s">
        <v>893</v>
      </c>
      <c r="B826" s="1">
        <v>45221</v>
      </c>
    </row>
    <row r="827" spans="1:2">
      <c r="A827" s="89" t="s">
        <v>894</v>
      </c>
      <c r="B827" s="1">
        <v>45231</v>
      </c>
    </row>
    <row r="828" spans="1:2">
      <c r="A828" s="89" t="s">
        <v>895</v>
      </c>
      <c r="B828" s="1">
        <v>45225</v>
      </c>
    </row>
    <row r="829" spans="1:2">
      <c r="A829" s="89" t="s">
        <v>896</v>
      </c>
      <c r="B829" s="1">
        <v>45228</v>
      </c>
    </row>
    <row r="830" spans="1:2">
      <c r="A830" s="89" t="s">
        <v>897</v>
      </c>
      <c r="B830" s="1">
        <v>45224</v>
      </c>
    </row>
    <row r="831" spans="1:2">
      <c r="A831" s="89" t="s">
        <v>898</v>
      </c>
      <c r="B831" s="1">
        <v>45223</v>
      </c>
    </row>
    <row r="832" spans="1:2">
      <c r="A832" s="89" t="s">
        <v>899</v>
      </c>
      <c r="B832" s="1">
        <v>45224</v>
      </c>
    </row>
    <row r="833" spans="1:2">
      <c r="A833" s="89" t="s">
        <v>900</v>
      </c>
      <c r="B833" s="1">
        <v>45238</v>
      </c>
    </row>
    <row r="834" spans="1:2">
      <c r="A834" s="89" t="s">
        <v>901</v>
      </c>
      <c r="B834" s="1">
        <v>45238</v>
      </c>
    </row>
    <row r="835" spans="1:2">
      <c r="A835" s="89" t="s">
        <v>902</v>
      </c>
      <c r="B835" s="1">
        <v>45225</v>
      </c>
    </row>
    <row r="836" spans="1:2">
      <c r="A836" s="89" t="s">
        <v>903</v>
      </c>
      <c r="B836" s="1">
        <v>45219</v>
      </c>
    </row>
    <row r="837" spans="1:2">
      <c r="A837" s="89" t="s">
        <v>904</v>
      </c>
      <c r="B837" s="1">
        <v>45222</v>
      </c>
    </row>
    <row r="838" spans="1:2">
      <c r="A838" s="89" t="s">
        <v>905</v>
      </c>
      <c r="B838" s="1">
        <v>45228</v>
      </c>
    </row>
    <row r="839" spans="1:2">
      <c r="A839" s="89" t="s">
        <v>906</v>
      </c>
      <c r="B839" s="1">
        <v>45228</v>
      </c>
    </row>
    <row r="840" spans="1:2">
      <c r="A840" s="89" t="s">
        <v>907</v>
      </c>
      <c r="B840" s="1">
        <v>45208</v>
      </c>
    </row>
    <row r="841" spans="1:2">
      <c r="A841" s="89" t="s">
        <v>908</v>
      </c>
      <c r="B841" s="1">
        <v>45217</v>
      </c>
    </row>
    <row r="842" spans="1:2">
      <c r="A842" s="89" t="s">
        <v>909</v>
      </c>
      <c r="B842" s="1">
        <v>45228</v>
      </c>
    </row>
    <row r="843" spans="1:2">
      <c r="A843" s="89" t="s">
        <v>910</v>
      </c>
      <c r="B843" s="1">
        <v>45196</v>
      </c>
    </row>
    <row r="844" spans="1:2">
      <c r="A844" s="89" t="s">
        <v>911</v>
      </c>
      <c r="B844" s="1">
        <v>45239</v>
      </c>
    </row>
    <row r="845" spans="1:2">
      <c r="A845" s="89" t="s">
        <v>912</v>
      </c>
      <c r="B845" s="1">
        <v>45229</v>
      </c>
    </row>
    <row r="846" spans="1:2">
      <c r="A846" s="89" t="s">
        <v>913</v>
      </c>
      <c r="B846" s="1">
        <v>45222</v>
      </c>
    </row>
    <row r="847" spans="1:2">
      <c r="A847" s="89" t="s">
        <v>914</v>
      </c>
      <c r="B847" s="1">
        <v>45228</v>
      </c>
    </row>
    <row r="848" spans="1:2">
      <c r="A848" s="89" t="s">
        <v>915</v>
      </c>
      <c r="B848" s="1">
        <v>45225</v>
      </c>
    </row>
    <row r="849" spans="1:2">
      <c r="A849" s="89" t="s">
        <v>916</v>
      </c>
      <c r="B849" s="1">
        <v>45238</v>
      </c>
    </row>
    <row r="850" spans="1:2">
      <c r="A850" s="89" t="s">
        <v>917</v>
      </c>
      <c r="B850" s="1">
        <v>45223</v>
      </c>
    </row>
    <row r="851" spans="1:2">
      <c r="A851" s="89" t="s">
        <v>918</v>
      </c>
      <c r="B851" s="1">
        <v>45223</v>
      </c>
    </row>
    <row r="852" spans="1:2">
      <c r="A852" s="89" t="s">
        <v>919</v>
      </c>
      <c r="B852" s="1">
        <v>45228</v>
      </c>
    </row>
    <row r="853" spans="1:2">
      <c r="A853" s="89" t="s">
        <v>920</v>
      </c>
      <c r="B853" s="1">
        <v>45223</v>
      </c>
    </row>
    <row r="854" spans="1:2">
      <c r="A854" s="89" t="s">
        <v>921</v>
      </c>
      <c r="B854" s="1">
        <v>45221</v>
      </c>
    </row>
    <row r="855" spans="1:2">
      <c r="A855" s="89" t="s">
        <v>922</v>
      </c>
      <c r="B855" s="1">
        <v>45210</v>
      </c>
    </row>
    <row r="856" spans="1:2">
      <c r="A856" s="89" t="s">
        <v>923</v>
      </c>
      <c r="B856" s="1">
        <v>45223</v>
      </c>
    </row>
    <row r="857" spans="1:2">
      <c r="A857" s="89" t="s">
        <v>924</v>
      </c>
      <c r="B857" s="1">
        <v>45223</v>
      </c>
    </row>
    <row r="858" spans="1:2">
      <c r="A858" s="89" t="s">
        <v>925</v>
      </c>
      <c r="B858" s="1">
        <v>45209</v>
      </c>
    </row>
    <row r="859" spans="1:2">
      <c r="A859" s="89" t="s">
        <v>926</v>
      </c>
      <c r="B859" s="1">
        <v>45225</v>
      </c>
    </row>
    <row r="860" spans="1:2">
      <c r="A860" s="89" t="s">
        <v>927</v>
      </c>
      <c r="B860" s="1">
        <v>45215</v>
      </c>
    </row>
    <row r="861" spans="1:2">
      <c r="A861" s="89" t="s">
        <v>928</v>
      </c>
      <c r="B861" s="1">
        <v>45223</v>
      </c>
    </row>
    <row r="862" spans="1:2">
      <c r="A862" s="89" t="s">
        <v>929</v>
      </c>
      <c r="B862" s="1">
        <v>45228</v>
      </c>
    </row>
    <row r="863" spans="1:2">
      <c r="A863" s="89" t="s">
        <v>930</v>
      </c>
      <c r="B863" s="1">
        <v>45229</v>
      </c>
    </row>
    <row r="864" spans="1:2">
      <c r="A864" s="89" t="s">
        <v>931</v>
      </c>
      <c r="B864" s="1">
        <v>45224</v>
      </c>
    </row>
    <row r="865" spans="1:2">
      <c r="A865" s="89" t="s">
        <v>932</v>
      </c>
      <c r="B865" s="1">
        <v>45222</v>
      </c>
    </row>
    <row r="866" spans="1:2">
      <c r="A866" s="89" t="s">
        <v>933</v>
      </c>
      <c r="B866" s="1">
        <v>45222</v>
      </c>
    </row>
    <row r="867" spans="1:2">
      <c r="A867" s="89" t="s">
        <v>934</v>
      </c>
      <c r="B867" s="1">
        <v>45214</v>
      </c>
    </row>
    <row r="868" spans="1:2">
      <c r="A868" s="89" t="s">
        <v>935</v>
      </c>
      <c r="B868" s="1">
        <v>45215</v>
      </c>
    </row>
    <row r="869" spans="1:2">
      <c r="A869" s="89" t="s">
        <v>936</v>
      </c>
      <c r="B869" s="1">
        <v>45238</v>
      </c>
    </row>
    <row r="870" spans="1:2">
      <c r="A870" s="89" t="s">
        <v>937</v>
      </c>
      <c r="B870" s="1">
        <v>45223</v>
      </c>
    </row>
    <row r="871" spans="1:2">
      <c r="A871" s="89" t="s">
        <v>938</v>
      </c>
      <c r="B871" s="1">
        <v>45222</v>
      </c>
    </row>
    <row r="872" spans="1:2">
      <c r="A872" s="89" t="s">
        <v>939</v>
      </c>
      <c r="B872" s="1">
        <v>45236</v>
      </c>
    </row>
    <row r="873" spans="1:2">
      <c r="A873" s="89" t="s">
        <v>940</v>
      </c>
      <c r="B873" s="1">
        <v>45217</v>
      </c>
    </row>
    <row r="874" spans="1:2">
      <c r="A874" s="89" t="s">
        <v>941</v>
      </c>
      <c r="B874" s="1">
        <v>45211</v>
      </c>
    </row>
    <row r="875" spans="1:2">
      <c r="A875" s="89" t="s">
        <v>942</v>
      </c>
      <c r="B875" s="1">
        <v>45210</v>
      </c>
    </row>
    <row r="876" spans="1:2">
      <c r="A876" s="89" t="s">
        <v>943</v>
      </c>
      <c r="B876" s="1">
        <v>45228</v>
      </c>
    </row>
    <row r="877" spans="1:2">
      <c r="A877" s="89" t="s">
        <v>944</v>
      </c>
      <c r="B877" s="1">
        <v>45238</v>
      </c>
    </row>
    <row r="878" spans="1:2">
      <c r="A878" s="89" t="s">
        <v>945</v>
      </c>
      <c r="B878" s="1">
        <v>45237</v>
      </c>
    </row>
    <row r="879" spans="1:2">
      <c r="A879" s="89" t="s">
        <v>946</v>
      </c>
      <c r="B879" s="1">
        <v>45215</v>
      </c>
    </row>
    <row r="880" spans="1:2">
      <c r="A880" s="89" t="s">
        <v>947</v>
      </c>
      <c r="B880" s="1">
        <v>45225</v>
      </c>
    </row>
    <row r="881" spans="1:2">
      <c r="A881" s="89" t="s">
        <v>948</v>
      </c>
      <c r="B881" s="1">
        <v>45225</v>
      </c>
    </row>
    <row r="882" spans="1:2">
      <c r="A882" s="89" t="s">
        <v>949</v>
      </c>
      <c r="B882" s="1">
        <v>45227</v>
      </c>
    </row>
    <row r="883" spans="1:2">
      <c r="A883" s="89" t="s">
        <v>950</v>
      </c>
      <c r="B883" s="1">
        <v>45237</v>
      </c>
    </row>
    <row r="884" spans="1:2">
      <c r="A884" s="89" t="s">
        <v>951</v>
      </c>
      <c r="B884" s="1">
        <v>45237</v>
      </c>
    </row>
    <row r="885" spans="1:2">
      <c r="A885" s="89" t="s">
        <v>952</v>
      </c>
      <c r="B885" s="1">
        <v>45222</v>
      </c>
    </row>
    <row r="886" spans="1:2">
      <c r="A886" s="89" t="s">
        <v>953</v>
      </c>
      <c r="B886" s="1">
        <v>45237</v>
      </c>
    </row>
    <row r="887" spans="1:2">
      <c r="A887" s="89" t="s">
        <v>954</v>
      </c>
      <c r="B887" s="1">
        <v>45217</v>
      </c>
    </row>
    <row r="888" spans="1:2">
      <c r="A888" s="89" t="s">
        <v>955</v>
      </c>
      <c r="B888" s="1">
        <v>45238</v>
      </c>
    </row>
    <row r="889" spans="1:2">
      <c r="A889" s="89" t="s">
        <v>956</v>
      </c>
      <c r="B889" s="1">
        <v>45222</v>
      </c>
    </row>
    <row r="890" spans="1:2">
      <c r="A890" s="89" t="s">
        <v>957</v>
      </c>
      <c r="B890" s="1">
        <v>45225</v>
      </c>
    </row>
    <row r="891" spans="1:2">
      <c r="A891" s="89" t="s">
        <v>958</v>
      </c>
      <c r="B891" s="1">
        <v>45223</v>
      </c>
    </row>
    <row r="892" spans="1:2">
      <c r="A892" s="89" t="s">
        <v>959</v>
      </c>
      <c r="B892" s="1">
        <v>45239</v>
      </c>
    </row>
    <row r="893" spans="1:2">
      <c r="A893" s="89" t="s">
        <v>960</v>
      </c>
      <c r="B893" s="1">
        <v>45203</v>
      </c>
    </row>
    <row r="894" spans="1:2">
      <c r="A894" s="89" t="s">
        <v>961</v>
      </c>
      <c r="B894" s="1">
        <v>45218</v>
      </c>
    </row>
    <row r="895" spans="1:2">
      <c r="A895" s="89" t="s">
        <v>962</v>
      </c>
      <c r="B895" s="1">
        <v>45229</v>
      </c>
    </row>
    <row r="896" spans="1:2">
      <c r="A896" s="89" t="s">
        <v>963</v>
      </c>
      <c r="B896" s="1">
        <v>45228</v>
      </c>
    </row>
    <row r="897" spans="1:2">
      <c r="A897" s="89" t="s">
        <v>964</v>
      </c>
      <c r="B897" s="1">
        <v>45239</v>
      </c>
    </row>
    <row r="898" spans="1:2">
      <c r="A898" s="89" t="s">
        <v>965</v>
      </c>
      <c r="B898" s="1">
        <v>45200</v>
      </c>
    </row>
    <row r="899" spans="1:2">
      <c r="A899" s="89" t="s">
        <v>966</v>
      </c>
      <c r="B899" s="1">
        <v>45196</v>
      </c>
    </row>
    <row r="900" spans="1:2">
      <c r="A900" s="89" t="s">
        <v>967</v>
      </c>
      <c r="B900" s="1">
        <v>45226</v>
      </c>
    </row>
    <row r="901" spans="1:2">
      <c r="A901" s="89" t="s">
        <v>968</v>
      </c>
      <c r="B901" s="1">
        <v>45222</v>
      </c>
    </row>
    <row r="902" spans="1:2">
      <c r="A902" s="89" t="s">
        <v>969</v>
      </c>
      <c r="B902" s="1">
        <v>45214</v>
      </c>
    </row>
    <row r="903" spans="1:2">
      <c r="A903" s="89" t="s">
        <v>970</v>
      </c>
      <c r="B903" s="1">
        <v>45209</v>
      </c>
    </row>
    <row r="904" spans="1:2">
      <c r="A904" s="89" t="s">
        <v>971</v>
      </c>
      <c r="B904" s="1">
        <v>45225</v>
      </c>
    </row>
    <row r="905" spans="1:2">
      <c r="A905" s="89" t="s">
        <v>972</v>
      </c>
      <c r="B905" s="1">
        <v>45228</v>
      </c>
    </row>
    <row r="906" spans="1:2">
      <c r="A906" s="89" t="s">
        <v>973</v>
      </c>
      <c r="B906" s="1">
        <v>45228</v>
      </c>
    </row>
    <row r="907" spans="1:2">
      <c r="A907" s="90" t="s">
        <v>979</v>
      </c>
      <c r="B907" s="78">
        <v>45239</v>
      </c>
    </row>
    <row r="908" spans="1:2">
      <c r="A908" s="90" t="s">
        <v>980</v>
      </c>
      <c r="B908" s="79">
        <v>45230</v>
      </c>
    </row>
  </sheetData>
  <sheetProtection algorithmName="SHA-512" hashValue="BXlTDomxMbsO2stS8DXCX/FAgoIAyBay5+IeRN3nO/mC5ALj8uToP5x+ZaxcAlqN0X48urBlRNMOTI6aLw+b2Q==" saltValue="3j88+zzlKIsVZMjEXR7hAA=="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525"/>
  <sheetViews>
    <sheetView tabSelected="1" workbookViewId="0">
      <selection activeCell="B8" sqref="B8:E8"/>
    </sheetView>
  </sheetViews>
  <sheetFormatPr defaultColWidth="9.85546875" defaultRowHeight="15" zeroHeight="1"/>
  <cols>
    <col min="1" max="1" width="9.85546875" style="109"/>
    <col min="2" max="2" width="7.85546875" style="110" customWidth="1"/>
    <col min="3" max="3" width="92" style="110" customWidth="1"/>
    <col min="4" max="4" width="15" style="132" customWidth="1"/>
    <col min="5" max="5" width="14.42578125" style="132" customWidth="1"/>
    <col min="6" max="43" width="9.85546875" style="109"/>
    <col min="44" max="16384" width="9.85546875" style="110"/>
  </cols>
  <sheetData>
    <row r="1" spans="1:9" ht="27" customHeight="1" thickTop="1">
      <c r="A1" s="138"/>
      <c r="B1" s="140" t="s">
        <v>14</v>
      </c>
      <c r="C1" s="141" t="s">
        <v>15</v>
      </c>
      <c r="D1" s="141"/>
      <c r="E1" s="142"/>
      <c r="F1" s="139"/>
    </row>
    <row r="2" spans="1:9" ht="45" customHeight="1">
      <c r="A2" s="139"/>
      <c r="B2" s="143" t="s">
        <v>985</v>
      </c>
      <c r="C2" s="111"/>
      <c r="D2" s="111"/>
      <c r="E2" s="144"/>
    </row>
    <row r="3" spans="1:9" ht="11.25" customHeight="1">
      <c r="B3" s="145"/>
      <c r="C3" s="146"/>
      <c r="D3" s="136"/>
      <c r="E3" s="147"/>
    </row>
    <row r="4" spans="1:9" ht="18.75" customHeight="1" thickBot="1">
      <c r="B4" s="148" t="s">
        <v>16</v>
      </c>
      <c r="C4" s="149"/>
      <c r="D4" s="135" t="str">
        <f>IF(D5="inserisci il codice fiscale corretto","","data domanda di contributo")</f>
        <v/>
      </c>
      <c r="E4" s="150"/>
      <c r="F4" s="139"/>
    </row>
    <row r="5" spans="1:9" ht="19.5" customHeight="1" thickBot="1">
      <c r="B5" s="151"/>
      <c r="C5" s="134"/>
      <c r="D5" s="137" t="str">
        <f>IFERROR(VLOOKUP(C5,data!A1:B908,2,FALSE),"inserisci il codice fiscale corretto")</f>
        <v>inserisci il codice fiscale corretto</v>
      </c>
      <c r="E5" s="152" t="str">
        <f>IFERROR(VLOOKUP(#REF!,data!#REF!,2,FALSE),"inserisci il codice fiscale corretto")</f>
        <v>inserisci il codice fiscale corretto</v>
      </c>
      <c r="F5" s="139"/>
      <c r="H5" s="112"/>
    </row>
    <row r="6" spans="1:9" ht="21" customHeight="1" thickBot="1">
      <c r="B6" s="153"/>
      <c r="C6" s="133" t="str">
        <f>IF(DataDom="inserisci il codice fiscale corretto","","Apri Elenco Spese")</f>
        <v/>
      </c>
      <c r="D6" s="136"/>
      <c r="E6" s="147"/>
      <c r="F6" s="139"/>
    </row>
    <row r="7" spans="1:9" ht="19.5" customHeight="1" thickBot="1">
      <c r="A7" s="139"/>
      <c r="B7" s="153"/>
      <c r="C7" s="113" t="s">
        <v>984</v>
      </c>
      <c r="D7" s="95"/>
      <c r="E7" s="154"/>
      <c r="F7" s="139"/>
    </row>
    <row r="8" spans="1:9" ht="19.5" customHeight="1" thickBot="1">
      <c r="A8" s="139"/>
      <c r="B8" s="155" t="s">
        <v>17</v>
      </c>
      <c r="C8" s="114"/>
      <c r="D8" s="114"/>
      <c r="E8" s="156"/>
      <c r="F8" s="139"/>
    </row>
    <row r="9" spans="1:9" ht="15.75" thickBot="1">
      <c r="B9" s="157" t="s">
        <v>18</v>
      </c>
      <c r="C9" s="115"/>
      <c r="D9" s="115" t="s">
        <v>19</v>
      </c>
      <c r="E9" s="158"/>
    </row>
    <row r="10" spans="1:9" ht="30.75" customHeight="1" thickBot="1">
      <c r="B10" s="157"/>
      <c r="C10" s="115"/>
      <c r="D10" s="116" t="s">
        <v>20</v>
      </c>
      <c r="E10" s="159" t="s">
        <v>21</v>
      </c>
    </row>
    <row r="11" spans="1:9" ht="15" customHeight="1" thickBot="1">
      <c r="A11" s="139"/>
      <c r="B11" s="160" t="s">
        <v>22</v>
      </c>
      <c r="C11" s="161" t="s">
        <v>67</v>
      </c>
      <c r="D11" s="118">
        <f>IF($D$7="no",SUMIFS(elenco_spese!J:J,elenco_spese!N:N,"=primaA1.1)Elementi strutturali copertura"),SUMIFS(elenco_spese!I:I,elenco_spese!N:N,"=primaA1.1)Elementi strutturali copertura"))</f>
        <v>0</v>
      </c>
      <c r="E11" s="162">
        <f>IF($D$7="no",SUMIFS(elenco_spese!J:J,elenco_spese!N:N,"=dopoA1.1)Elementi strutturali copertura"),SUMIFS(elenco_spese!I:I,elenco_spese!N:N,"=dopoA1.1)Elementi strutturali copertura"))</f>
        <v>0</v>
      </c>
      <c r="H11" s="119"/>
    </row>
    <row r="12" spans="1:9" ht="15.75" customHeight="1" thickBot="1">
      <c r="B12" s="163"/>
      <c r="C12" s="161" t="s">
        <v>66</v>
      </c>
      <c r="D12" s="118">
        <f>IF($D$7="no",SUMIFS(elenco_spese!J:J,elenco_spese!N:N,"=primaA1.2)Elementi strutturali, esclusa copertura"),SUMIFS(elenco_spese!I:I,elenco_spese!N:N,"=primaA1.2)Elementi strutturali, esclusa copertura"))</f>
        <v>0</v>
      </c>
      <c r="E12" s="162">
        <f>IF($D$7="no",SUMIFS(elenco_spese!J:J,elenco_spese!N:N,"=dopoA1.2)Elementi strutturali, esclusa copertura"),SUMIFS(elenco_spese!I:I,elenco_spese!N:N,"=dopoA1.2)Elementi strutturali, esclusa copertura"))</f>
        <v>0</v>
      </c>
      <c r="G12" s="120"/>
      <c r="I12" s="121"/>
    </row>
    <row r="13" spans="1:9" ht="15.75" customHeight="1" thickBot="1">
      <c r="B13" s="163"/>
      <c r="C13" s="161" t="s">
        <v>65</v>
      </c>
      <c r="D13" s="118">
        <f>IF($D$7="no",SUMIFS(elenco_spese!J:J,elenco_spese!N:N,"=primaA2)Finiture interne ed esterne"),SUMIFS(elenco_spese!I:I,elenco_spese!N:N,"=primaA2)Finiture interne ed esterne"))</f>
        <v>0</v>
      </c>
      <c r="E13" s="162">
        <f>IF($D$7="no",SUMIFS(elenco_spese!J:J,elenco_spese!N:N,"=dopoA2)Finiture interne ed esterne"),SUMIFS(elenco_spese!I:I,elenco_spese!N:N,"=dopoA2)Finiture interne ed esterne"))</f>
        <v>0</v>
      </c>
      <c r="H13" s="122"/>
    </row>
    <row r="14" spans="1:9" ht="15.75" customHeight="1" thickBot="1">
      <c r="B14" s="163"/>
      <c r="C14" s="161" t="s">
        <v>64</v>
      </c>
      <c r="D14" s="118">
        <f>IF($D$7="no",SUMIFS(elenco_spese!J:J,elenco_spese!N:N,"=primaA3)Serramenti interni ed esterni"),SUMIFS(elenco_spese!I:I,elenco_spese!N:N,"=primaA3)Serramenti interni ed esterni"))</f>
        <v>0</v>
      </c>
      <c r="E14" s="162">
        <f>IF($D$7="no",SUMIFS(elenco_spese!J:J,elenco_spese!N:N,"=dopoA3)Serramenti interni ed esterni"),SUMIFS(elenco_spese!I:I,elenco_spese!N:N,"=dopoA3)Serramenti interni ed esterni"))</f>
        <v>0</v>
      </c>
    </row>
    <row r="15" spans="1:9" ht="15.75" customHeight="1" thickBot="1">
      <c r="B15" s="163"/>
      <c r="C15" s="161" t="s">
        <v>63</v>
      </c>
      <c r="D15" s="118">
        <f>IF($D$7="no",SUMIFS(elenco_spese!J:J,elenco_spese!N:N,"=primaA4)Impanto fotovoltaico e solare termico"),SUMIFS(elenco_spese!I:I,elenco_spese!N:N,"=primaA4)Impanto fotovoltaico e solare termico"))</f>
        <v>0</v>
      </c>
      <c r="E15" s="162">
        <f>IF($D$7="no",SUMIFS(elenco_spese!J:J,elenco_spese!N:N,"=dopoA4)Impanto fotovoltaico e solare termico"),SUMIFS(elenco_spese!I:I,elenco_spese!N:N,"=dopoA4)Impanto fotovoltaico e solare termico"))</f>
        <v>0</v>
      </c>
    </row>
    <row r="16" spans="1:9" ht="15.75" customHeight="1" thickBot="1">
      <c r="B16" s="163"/>
      <c r="C16" s="161" t="s">
        <v>62</v>
      </c>
      <c r="D16" s="118">
        <f>IF($D$7="no",SUMIFS(elenco_spese!J:J,elenco_spese!N:N,"=primaA5)Altri impianti"),SUMIFS(elenco_spese!I:I,elenco_spese!N:N,"=primaA5)Altri impianti"))</f>
        <v>0</v>
      </c>
      <c r="E16" s="162">
        <f>IF($D$7="no",SUMIFS(elenco_spese!J:J,elenco_spese!N:N,"=dopoA5)Altri impianti"),SUMIFS(elenco_spese!I:I,elenco_spese!N:N,"=dopoA5)Altri impianti"))</f>
        <v>0</v>
      </c>
    </row>
    <row r="17" spans="2:5" ht="15.75" customHeight="1" thickBot="1">
      <c r="B17" s="163"/>
      <c r="C17" s="161" t="s">
        <v>61</v>
      </c>
      <c r="D17" s="118">
        <f>IF($D$7="no",SUMIFS(elenco_spese!J:J,elenco_spese!N:N,"=primaA6)Pertinenza"),SUMIFS(elenco_spese!I:I,elenco_spese!N:N,"=primaA6)Pertinenza"))</f>
        <v>0</v>
      </c>
      <c r="E17" s="162">
        <f>IF($D$7="no",SUMIFS(elenco_spese!J:J,elenco_spese!N:N,"=dopoA6)Pertinenza"),SUMIFS(elenco_spese!I:I,elenco_spese!N:N,"=dopoA6)Pertinenza"))</f>
        <v>0</v>
      </c>
    </row>
    <row r="18" spans="2:5" ht="15.75" customHeight="1" thickBot="1">
      <c r="B18" s="163"/>
      <c r="C18" s="161" t="s">
        <v>60</v>
      </c>
      <c r="D18" s="118">
        <f>IF($D$7="no",SUMIFS(elenco_spese!J:J,elenco_spese!N:N,"=primaA7)Area e fondo esterno"),SUMIFS(elenco_spese!I:I,elenco_spese!N:N,"=primaA7)Area e fondo esterno"))</f>
        <v>0</v>
      </c>
      <c r="E18" s="162">
        <f>IF($D$7="no",SUMIFS(elenco_spese!J:J,elenco_spese!N:N,"=dopoA7)Area e fondo esterno"),SUMIFS(elenco_spese!I:I,elenco_spese!N:N,"=dopoA7)Area e fondo esterno"))</f>
        <v>0</v>
      </c>
    </row>
    <row r="19" spans="2:5" ht="15.75" customHeight="1" thickBot="1">
      <c r="B19" s="163"/>
      <c r="C19" s="161" t="s">
        <v>59</v>
      </c>
      <c r="D19" s="118">
        <f>IF($D$7="no",SUMIFS(elenco_spese!J:J,elenco_spese!N:N,"=primaA8)Adeguamenti obbligatori per legge"),SUMIFS(elenco_spese!I:I,elenco_spese!N:N,"=primaA8)Adeguamenti obbligatori per legge"))</f>
        <v>0</v>
      </c>
      <c r="E19" s="162">
        <f>IF($D$7="no",SUMIFS(elenco_spese!J:J,elenco_spese!N:N,"=dopoA8)Adeguamenti obbligatori per legge"),SUMIFS(elenco_spese!I:I,elenco_spese!N:N,"=dopoA8)Adeguamenti obbligatori per legge"))</f>
        <v>0</v>
      </c>
    </row>
    <row r="20" spans="2:5" ht="15.75" customHeight="1" thickBot="1">
      <c r="B20" s="163"/>
      <c r="C20" s="161" t="s">
        <v>58</v>
      </c>
      <c r="D20" s="118">
        <f>IF($D$7="no",SUMIFS(elenco_spese!J:J,elenco_spese!N:N,"=primaA9)Prestazioni tecniche comprensive di oneri riflessi"),SUMIFS(elenco_spese!I:I,elenco_spese!N:N,"=primaA9)Prestazioni tecniche comprensive di oneri riflessi"))</f>
        <v>0</v>
      </c>
      <c r="E20" s="162">
        <f>IF($D$7="no",SUMIFS(elenco_spese!J:J,elenco_spese!N:N,"=dopoA9)Prestazioni tecniche comprensive di oneri riflessi"),SUMIFS(elenco_spese!I:I,elenco_spese!N:N,"=dopoA9)Prestazioni tecniche comprensive di oneri riflessi"))</f>
        <v>0</v>
      </c>
    </row>
    <row r="21" spans="2:5" ht="15.75" customHeight="1" thickBot="1">
      <c r="B21" s="164"/>
      <c r="C21" s="161" t="s">
        <v>57</v>
      </c>
      <c r="D21" s="118">
        <f>IF($D$7="no",SUMIFS(elenco_spese!J:J,elenco_spese!N:N,"=primaA10)Altro"),SUMIFS(elenco_spese!I:I,elenco_spese!N:N,"=primaA10)Altro"))</f>
        <v>0</v>
      </c>
      <c r="E21" s="162">
        <f>IF($D$7="no",SUMIFS(elenco_spese!J:J,elenco_spese!N:N,"=dopoA10)Altro"),SUMIFS(elenco_spese!I:I,elenco_spese!N:N,"=dopoA10)Altro"))</f>
        <v>0</v>
      </c>
    </row>
    <row r="22" spans="2:5" ht="17.25" customHeight="1" thickBot="1">
      <c r="B22" s="165" t="s">
        <v>23</v>
      </c>
      <c r="C22" s="123" t="s">
        <v>56</v>
      </c>
      <c r="D22" s="118">
        <f>IF($D$7="no",SUMIFS(elenco_spese!J:J,elenco_spese!N:N,"=primaB1.01)Macchinari e attrezzature produzione primaria"),SUMIFS(elenco_spese!I:I,elenco_spese!N:N,"=primaB1.01)Macchinari e attrezzature produzione primaria"))</f>
        <v>0</v>
      </c>
      <c r="E22" s="162">
        <f>IF($D$7="no",SUMIFS(elenco_spese!J:J,elenco_spese!N:N,"=dopoB1.01)Macchinari e attrezzature produzione primaria"),SUMIFS(elenco_spese!I:I,elenco_spese!N:N,"=dopoB1.01)Macchinari e attrezzature produzione primaria"))</f>
        <v>0</v>
      </c>
    </row>
    <row r="23" spans="2:5" ht="15.75" customHeight="1" thickBot="1">
      <c r="B23" s="163"/>
      <c r="C23" s="161" t="s">
        <v>55</v>
      </c>
      <c r="D23" s="118">
        <f>IF($D$7="no",SUMIFS(elenco_spese!J:J,elenco_spese!N:N,"=primaB1.02)Macchinari e attrezzature trasf/comm"),SUMIFS(elenco_spese!I:I,elenco_spese!N:N,"=primaB1.02)Macchinari e attrezzature trasf/comm"))</f>
        <v>0</v>
      </c>
      <c r="E23" s="162">
        <f>IF($D$7="no",SUMIFS(elenco_spese!J:J,elenco_spese!N:N,"=dopoB1.02)Macchinari e attrezzature trasf/comm"),SUMIFS(elenco_spese!I:I,elenco_spese!N:N,"=dopoB1.02)Macchinari e attrezzature trasf/comm"))</f>
        <v>0</v>
      </c>
    </row>
    <row r="24" spans="2:5" ht="15" customHeight="1" thickBot="1">
      <c r="B24" s="163"/>
      <c r="C24" s="161" t="s">
        <v>54</v>
      </c>
      <c r="D24" s="118">
        <f>IF($D$7="no",SUMIFS(elenco_spese!J:J,elenco_spese!N:N,"=primaB2)Scorte materie prime, semilavorati e prodotti finiti"),SUMIFS(elenco_spese!I:I,elenco_spese!N:N,"=primaB2)Scorte materie prime, semilavorati e prodotti finiti"))</f>
        <v>0</v>
      </c>
      <c r="E24" s="162">
        <f>IF($D$7="no",SUMIFS(elenco_spese!J:J,elenco_spese!N:N,"=dopoB2)Scorte materie prime, semilavorati e prodotti finiti"),SUMIFS(elenco_spese!I:I,elenco_spese!N:N,"=dopoB2)Scorte materie prime, semilavorati e prodotti finiti"))</f>
        <v>0</v>
      </c>
    </row>
    <row r="25" spans="2:5" ht="15.75" customHeight="1" thickBot="1">
      <c r="B25" s="163"/>
      <c r="C25" s="161" t="s">
        <v>53</v>
      </c>
      <c r="D25" s="118">
        <f>IF($D$7="no",SUMIFS(elenco_spese!J:J,elenco_spese!N:N,"=primaB3)Arredo locali ristoro e relativi elettrodomestici"),SUMIFS(elenco_spese!I:I,elenco_spese!N:N,"=primaB3)Arredo locali ristoro e relativi elettrodomestici"))</f>
        <v>0</v>
      </c>
      <c r="E25" s="162">
        <f>IF($D$7="no",SUMIFS(elenco_spese!J:J,elenco_spese!N:N,"=dopoB3)Arredo locali ristoro e relativi elettrodomestici"),SUMIFS(elenco_spese!I:I,elenco_spese!N:N,"=dopoB3)Arredo locali ristoro e relativi elettrodomestici"))</f>
        <v>0</v>
      </c>
    </row>
    <row r="26" spans="2:5" ht="15.75" customHeight="1" thickBot="1">
      <c r="B26" s="163"/>
      <c r="C26" s="161" t="s">
        <v>52</v>
      </c>
      <c r="D26" s="118">
        <f>IF($D$7="no",SUMIFS(elenco_spese!J:J,elenco_spese!N:N,"=primaB4)Beni mobili registrati"),SUMIFS(elenco_spese!I:I,elenco_spese!N:N,"=primaB4)Beni mobili registrati"))</f>
        <v>0</v>
      </c>
      <c r="E26" s="162">
        <f>IF($D$7="no",SUMIFS(elenco_spese!J:J,elenco_spese!N:N,"=dopoB4)Beni mobili registrati"),SUMIFS(elenco_spese!I:I,elenco_spese!N:N,"=dopoB4)Beni mobili registrati"))</f>
        <v>0</v>
      </c>
    </row>
    <row r="27" spans="2:5" ht="15.75" customHeight="1" thickBot="1">
      <c r="B27" s="163"/>
      <c r="C27" s="161" t="s">
        <v>51</v>
      </c>
      <c r="D27" s="118">
        <f>IF($D$7="no",SUMIFS(elenco_spese!J:J,elenco_spese!N:N,"=primaB5.01)Impianti ciclo produttivo antibrina"),SUMIFS(elenco_spese!I:I,elenco_spese!N:N,"=primaB5.01)Impianti ciclo produttivo antibrina"))</f>
        <v>0</v>
      </c>
      <c r="E27" s="162">
        <f>IF($D$7="no",SUMIFS(elenco_spese!J:J,elenco_spese!N:N,"=dopoB5.01)Impianti ciclo produttivo antibrina"),SUMIFS(elenco_spese!I:I,elenco_spese!N:N,"=dopoB5.01)Impianti ciclo produttivo antibrina"))</f>
        <v>0</v>
      </c>
    </row>
    <row r="28" spans="2:5" ht="14.25" customHeight="1" thickBot="1">
      <c r="B28" s="163"/>
      <c r="C28" s="161" t="s">
        <v>50</v>
      </c>
      <c r="D28" s="118">
        <f>IF($D$7="no",SUMIFS(elenco_spese!J:J,elenco_spese!N:N,"=primaB5.02)Impianti ciclo produttivo arboree e arbustive"),SUMIFS(elenco_spese!I:I,elenco_spese!N:N,"=primaB5.02)Impianti ciclo produttivo arboree e arbustive"))</f>
        <v>0</v>
      </c>
      <c r="E28" s="162">
        <f>IF($D$7="no",SUMIFS(elenco_spese!J:J,elenco_spese!N:N,"=dopoB5.02)Impianti ciclo produttivo arboree e arbustive"),SUMIFS(elenco_spese!I:I,elenco_spese!N:N,"=dopoB5.02)Impianti ciclo produttivo arboree e arbustive"))</f>
        <v>0</v>
      </c>
    </row>
    <row r="29" spans="2:5" ht="14.25" customHeight="1" thickBot="1">
      <c r="B29" s="163"/>
      <c r="C29" s="161" t="s">
        <v>49</v>
      </c>
      <c r="D29" s="118">
        <f>IF($D$7="no",SUMIFS(elenco_spese!J:J,elenco_spese!N:N,"=primaB5.03)Impianti ciclo produttivo ombrai strutture indipendenti in ferro zincato coperte con rete ombreggiante"),SUMIFS(elenco_spese!I:I,elenco_spese!N:N,"=primaB5.03)Impianti ciclo produttivo ombrai strutture indipendenti in ferro zincato coperte con rete ombreggiante"))</f>
        <v>0</v>
      </c>
      <c r="E29" s="162">
        <f>IF($D$7="no",SUMIFS(elenco_spese!J:J,elenco_spese!N:N,"=dopoB5.03)Impianti ciclo produttivo ombrai strutture indipendenti in ferro zincato coperte con rete ombreggiante"),SUMIFS(elenco_spese!I:I,elenco_spese!N:N,"=dopoB5.03)Impianti ciclo produttivo ombrai strutture indipendenti in ferro zincato coperte con rete ombreggiante"))</f>
        <v>0</v>
      </c>
    </row>
    <row r="30" spans="2:5" ht="14.25" customHeight="1" thickBot="1">
      <c r="B30" s="163"/>
      <c r="C30" s="161" t="s">
        <v>48</v>
      </c>
      <c r="D30" s="118">
        <f>IF($D$7="no",SUMIFS(elenco_spese!J:J,elenco_spese!N:N,"=primaB5.04)Impianti ciclo produttivo reti/teli antipioggia antigradine"),SUMIFS(elenco_spese!I:I,elenco_spese!N:N,"=primaB5.04)Impianti ciclo produttivo reti/teli antipioggia antigradine"))</f>
        <v>0</v>
      </c>
      <c r="E30" s="162">
        <f>IF($D$7="no",SUMIFS(elenco_spese!J:J,elenco_spese!N:N,"=dopoB5.04)Impianti ciclo produttivo reti/teli antipioggia antigradine"),SUMIFS(elenco_spese!I:I,elenco_spese!N:N,"=dopoB5.04)Impianti ciclo produttivo reti/teli antipioggia antigradine"))</f>
        <v>0</v>
      </c>
    </row>
    <row r="31" spans="2:5" ht="14.25" customHeight="1" thickBot="1">
      <c r="B31" s="163"/>
      <c r="C31" s="161" t="s">
        <v>47</v>
      </c>
      <c r="D31" s="118">
        <f>IF($D$7="no",SUMIFS(elenco_spese!J:J,elenco_spese!N:N,"=primaB5.05)Impianti ciclo produttivo reti anti insetto"),SUMIFS(elenco_spese!I:I,elenco_spese!N:N,"=primaB5.05)Impianti ciclo produttivo reti anti insetto"))</f>
        <v>0</v>
      </c>
      <c r="E31" s="162">
        <f>IF($D$7="no",SUMIFS(elenco_spese!J:J,elenco_spese!N:N,"=dopoB5.05)Impianti ciclo produttivo reti anti insetto"),SUMIFS(elenco_spese!I:I,elenco_spese!N:N,"=dopoB5.05)Impianti ciclo produttivo reti anti insetto"))</f>
        <v>0</v>
      </c>
    </row>
    <row r="32" spans="2:5" ht="14.25" customHeight="1" thickBot="1">
      <c r="B32" s="163"/>
      <c r="C32" s="161" t="s">
        <v>46</v>
      </c>
      <c r="D32" s="118">
        <f>IF($D$7="no",SUMIFS(elenco_spese!J:J,elenco_spese!N:N,"=primaB5.06)Impianti ciclo produttivo serre per le quali non è previsto accatastamento primaria"),SUMIFS(elenco_spese!I:I,elenco_spese!N:N,"=primaB5.06)Impianti ciclo produttivo serre per le quali non è previsto accatastamento primaria"))</f>
        <v>0</v>
      </c>
      <c r="E32" s="162">
        <f>IF($D$7="no",SUMIFS(elenco_spese!J:J,elenco_spese!N:N,"=dopoB5.06)Impianti ciclo produttivo serre per le quali non è previsto accatastamento primaria"),SUMIFS(elenco_spese!I:I,elenco_spese!N:N,"=dopoB5.06)Impianti ciclo produttivo serre per le quali non è previsto accatastamento primaria"))</f>
        <v>0</v>
      </c>
    </row>
    <row r="33" spans="1:6" ht="14.25" customHeight="1" thickBot="1">
      <c r="B33" s="163"/>
      <c r="C33" s="161" t="s">
        <v>45</v>
      </c>
      <c r="D33" s="118">
        <f>IF($D$7="no",SUMIFS(elenco_spese!J:J,elenco_spese!N:N,"=primaB5.07)Impianti ciclo produttivo serre per le quali non è previsto accatastamento trasf/comm"),SUMIFS(elenco_spese!I:I,elenco_spese!N:N,"=primaB5.07)Impianti ciclo produttivo serre per le quali non è previsto accatastamento trasf/comm"))</f>
        <v>0</v>
      </c>
      <c r="E33" s="162">
        <f>IF($D$7="no",SUMIFS(elenco_spese!J:J,elenco_spese!N:N,"=dopoB5.07)Impianti ciclo produttivo serre per le quali non è previsto accatastamento trasf/comm"),SUMIFS(elenco_spese!I:I,elenco_spese!N:N,"=dopoB5.07)Impianti ciclo produttivo serre per le quali non è previsto accatastamento trasf/comm"))</f>
        <v>0</v>
      </c>
    </row>
    <row r="34" spans="1:6" ht="15" customHeight="1" thickBot="1">
      <c r="B34" s="163"/>
      <c r="C34" s="161" t="s">
        <v>44</v>
      </c>
      <c r="D34" s="118">
        <f>IF($D$7="no",SUMIFS(elenco_spese!J:J,elenco_spese!N:N,"=primaB5.08)Impianti ciclo produttivo tunnel per i quali non è previsto accatastamento primaria"),SUMIFS(elenco_spese!I:I,elenco_spese!N:N,"=primaB5.08)Impianti ciclo produttivo tunnel per i quali non è previsto accatastamento primaria"))</f>
        <v>0</v>
      </c>
      <c r="E34" s="162">
        <f>IF($D$7="no",SUMIFS(elenco_spese!J:J,elenco_spese!N:N,"=dopoB5.08)Impianti ciclo produttivo tunnel per i quali non è previsto accatastamento primaria"),SUMIFS(elenco_spese!I:I,elenco_spese!N:N,"=dopoB5.08)Impianti ciclo produttivo tunnel per i quali non è previsto accatastamento primaria"))</f>
        <v>0</v>
      </c>
    </row>
    <row r="35" spans="1:6" ht="15.75" customHeight="1" thickBot="1">
      <c r="B35" s="163"/>
      <c r="C35" s="161" t="s">
        <v>43</v>
      </c>
      <c r="D35" s="118">
        <f>IF($D$7="no",SUMIFS(elenco_spese!J:J,elenco_spese!N:N,"=primaB5.09)Impianti ciclo produttivo tunnel per i quali non è previsto accatastamento trasf/comm"),SUMIFS(elenco_spese!I:I,elenco_spese!N:N,"=primaB5.09)Impianti ciclo produttivo tunnel per i quali non è previsto accatastamento trasf/comm"))</f>
        <v>0</v>
      </c>
      <c r="E35" s="162">
        <f>IF($D$7="no",SUMIFS(elenco_spese!J:J,elenco_spese!N:N,"=dopoB5.09)Impianti ciclo produttivo tunnel per i quali non è previsto accatastamento trasf/comm"),SUMIFS(elenco_spese!I:I,elenco_spese!N:N,"=dopoB5.09)Impianti ciclo produttivo tunnel per i quali non è previsto accatastamento trasf/comm"))</f>
        <v>0</v>
      </c>
    </row>
    <row r="36" spans="1:6" ht="15.75" customHeight="1" thickBot="1">
      <c r="B36" s="163"/>
      <c r="C36" s="161" t="s">
        <v>42</v>
      </c>
      <c r="D36" s="118">
        <f>IF($D$7="no",SUMIFS(elenco_spese!J:J,elenco_spese!N:N,"=primaB5.10)Impianti ciclo produttivo impianti irrigui fissi"),SUMIFS(elenco_spese!I:I,elenco_spese!N:N,"=primaB5.10)Impianti ciclo produttivo impianti irrigui fissi"))</f>
        <v>0</v>
      </c>
      <c r="E36" s="162">
        <f>IF($D$7="no",SUMIFS(elenco_spese!J:J,elenco_spese!N:N,"=dopoB5.10)Impianti ciclo produttivo impianti irrigui fissi"),SUMIFS(elenco_spese!I:I,elenco_spese!N:N,"=dopoB5.10)Impianti ciclo produttivo impianti irrigui fissi"))</f>
        <v>0</v>
      </c>
    </row>
    <row r="37" spans="1:6" ht="15.75" customHeight="1" thickBot="1">
      <c r="B37" s="163"/>
      <c r="C37" s="161" t="s">
        <v>41</v>
      </c>
      <c r="D37" s="118">
        <f>IF($D$7="no",SUMIFS(elenco_spese!J:J,elenco_spese!N:N,"=primaB5.11)Impianti ciclo produttivo impianti irrigui mobili"),SUMIFS(elenco_spese!I:I,elenco_spese!N:N,"=primaB5.11)Impianti ciclo produttivo impianti irrigui mobili"))</f>
        <v>0</v>
      </c>
      <c r="E37" s="162">
        <f>IF($D$7="no",SUMIFS(elenco_spese!J:J,elenco_spese!N:N,"=dopoB5.11)Impianti ciclo produttivo impianti irrigui mobili"),SUMIFS(elenco_spese!I:I,elenco_spese!N:N,"=dopoB5.11)Impianti ciclo produttivo impianti irrigui mobili"))</f>
        <v>0</v>
      </c>
    </row>
    <row r="38" spans="1:6" ht="15.75" customHeight="1" thickBot="1">
      <c r="B38" s="164"/>
      <c r="C38" s="161" t="s">
        <v>40</v>
      </c>
      <c r="D38" s="118">
        <f>IF($D$7="no",SUMIFS(elenco_spese!J:J,elenco_spese!N:N,"=primaB5.12)Impianti ciclo produttivo altro diverso dalle categorie sopra indicate"),SUMIFS(elenco_spese!I:I,elenco_spese!N:N,"=primaB5.12)Impianti ciclo produttivo altro diverso dalle categorie sopra indicate"))</f>
        <v>0</v>
      </c>
      <c r="E38" s="162">
        <f>IF($D$7="no",SUMIFS(elenco_spese!J:J,elenco_spese!N:N,"=dopoB5.12)Impianti ciclo produttivo altro diverso dalle categorie sopra indicate"),SUMIFS(elenco_spese!I:I,elenco_spese!N:N,"=dopoB5.12)Impianti ciclo produttivo altro diverso dalle categorie sopra indicate"))</f>
        <v>0</v>
      </c>
    </row>
    <row r="39" spans="1:6" ht="47.25" customHeight="1" thickBot="1">
      <c r="B39" s="166" t="s">
        <v>24</v>
      </c>
      <c r="C39" s="124" t="s">
        <v>39</v>
      </c>
      <c r="D39" s="125">
        <f>IF(SUMIFS(elenco_spese!J:J,elenco_spese!B:B,"=1)Perizia asseverata dei danni subiti")&gt;500,500,SUMIFS(elenco_spese!J:J,elenco_spese!B:B,"=1)Perizia asseverata dei danni subiti"))</f>
        <v>0</v>
      </c>
      <c r="E39" s="167"/>
    </row>
    <row r="40" spans="1:6" ht="19.5" thickBot="1">
      <c r="B40" s="168" t="s">
        <v>977</v>
      </c>
      <c r="C40" s="126"/>
      <c r="D40" s="127">
        <f>SUM(D11:E39)</f>
        <v>0</v>
      </c>
      <c r="E40" s="169"/>
    </row>
    <row r="41" spans="1:6" ht="17.25" customHeight="1" thickBot="1">
      <c r="A41" s="139"/>
      <c r="B41" s="170"/>
      <c r="C41" s="161"/>
      <c r="D41" s="171"/>
      <c r="E41" s="172"/>
      <c r="F41" s="139"/>
    </row>
    <row r="42" spans="1:6" ht="16.5" customHeight="1" thickBot="1">
      <c r="B42" s="160" t="s">
        <v>25</v>
      </c>
      <c r="C42" s="128" t="s">
        <v>26</v>
      </c>
      <c r="D42" s="96"/>
      <c r="E42" s="173"/>
    </row>
    <row r="43" spans="1:6" ht="16.5" customHeight="1" thickBot="1">
      <c r="B43" s="163"/>
      <c r="C43" s="128" t="s">
        <v>27</v>
      </c>
      <c r="D43" s="96"/>
      <c r="E43" s="173"/>
    </row>
    <row r="44" spans="1:6" ht="15.75" thickBot="1">
      <c r="B44" s="163"/>
      <c r="C44" s="128" t="s">
        <v>28</v>
      </c>
      <c r="D44" s="96"/>
      <c r="E44" s="173"/>
    </row>
    <row r="45" spans="1:6" ht="15.75" thickBot="1">
      <c r="B45" s="163"/>
      <c r="C45" s="128" t="s">
        <v>29</v>
      </c>
      <c r="D45" s="96"/>
      <c r="E45" s="173"/>
    </row>
    <row r="46" spans="1:6" ht="16.5" customHeight="1" thickBot="1">
      <c r="B46" s="163"/>
      <c r="C46" s="128" t="s">
        <v>30</v>
      </c>
      <c r="D46" s="96"/>
      <c r="E46" s="173"/>
    </row>
    <row r="47" spans="1:6" ht="16.5" customHeight="1" thickBot="1">
      <c r="B47" s="174"/>
      <c r="C47" s="128" t="s">
        <v>31</v>
      </c>
      <c r="D47" s="96"/>
      <c r="E47" s="173"/>
    </row>
    <row r="48" spans="1:6" ht="19.5" thickBot="1">
      <c r="B48" s="168" t="s">
        <v>978</v>
      </c>
      <c r="C48" s="126"/>
      <c r="D48" s="127">
        <f>SUM(D42:E47)</f>
        <v>0</v>
      </c>
      <c r="E48" s="169"/>
    </row>
    <row r="49" spans="1:5" ht="15.75" thickBot="1">
      <c r="B49" s="175"/>
      <c r="C49" s="176"/>
      <c r="D49" s="177"/>
      <c r="E49" s="178"/>
    </row>
    <row r="50" spans="1:5" s="109" customFormat="1" ht="15.75" thickTop="1">
      <c r="D50" s="129"/>
      <c r="E50" s="129"/>
    </row>
    <row r="51" spans="1:5" s="109" customFormat="1">
      <c r="D51" s="129"/>
      <c r="E51" s="129"/>
    </row>
    <row r="52" spans="1:5" s="109" customFormat="1">
      <c r="D52" s="129"/>
      <c r="E52" s="129"/>
    </row>
    <row r="53" spans="1:5" s="109" customFormat="1">
      <c r="D53" s="129"/>
      <c r="E53" s="129"/>
    </row>
    <row r="54" spans="1:5" s="109" customFormat="1">
      <c r="D54" s="129"/>
      <c r="E54" s="129"/>
    </row>
    <row r="55" spans="1:5" s="109" customFormat="1">
      <c r="D55" s="129"/>
      <c r="E55" s="129"/>
    </row>
    <row r="56" spans="1:5" s="109" customFormat="1">
      <c r="D56" s="129"/>
      <c r="E56" s="129"/>
    </row>
    <row r="57" spans="1:5" s="109" customFormat="1">
      <c r="D57" s="129"/>
      <c r="E57" s="129"/>
    </row>
    <row r="58" spans="1:5" s="109" customFormat="1">
      <c r="D58" s="129"/>
      <c r="E58" s="129"/>
    </row>
    <row r="59" spans="1:5" s="109" customFormat="1">
      <c r="D59" s="129"/>
      <c r="E59" s="129"/>
    </row>
    <row r="60" spans="1:5" s="109" customFormat="1">
      <c r="D60" s="129"/>
      <c r="E60" s="129"/>
    </row>
    <row r="61" spans="1:5" s="109" customFormat="1">
      <c r="D61" s="129"/>
      <c r="E61" s="129"/>
    </row>
    <row r="62" spans="1:5" s="109" customFormat="1" hidden="1">
      <c r="A62" s="130" t="s">
        <v>32</v>
      </c>
      <c r="C62" s="131" t="s">
        <v>67</v>
      </c>
      <c r="D62" s="129"/>
      <c r="E62" s="129"/>
    </row>
    <row r="63" spans="1:5" s="109" customFormat="1" hidden="1">
      <c r="A63" s="130" t="s">
        <v>33</v>
      </c>
      <c r="C63" s="131" t="s">
        <v>66</v>
      </c>
      <c r="D63" s="129"/>
      <c r="E63" s="129"/>
    </row>
    <row r="64" spans="1:5" s="109" customFormat="1" hidden="1">
      <c r="A64" s="130" t="s">
        <v>34</v>
      </c>
      <c r="C64" s="131" t="s">
        <v>65</v>
      </c>
      <c r="D64" s="129"/>
      <c r="E64" s="129"/>
    </row>
    <row r="65" spans="1:5" s="109" customFormat="1" hidden="1">
      <c r="A65" s="130" t="s">
        <v>35</v>
      </c>
      <c r="C65" s="131" t="s">
        <v>976</v>
      </c>
      <c r="D65" s="129"/>
      <c r="E65" s="129"/>
    </row>
    <row r="66" spans="1:5" s="109" customFormat="1" hidden="1">
      <c r="A66" s="130" t="s">
        <v>36</v>
      </c>
      <c r="C66" s="131" t="s">
        <v>63</v>
      </c>
      <c r="D66" s="129"/>
      <c r="E66" s="129"/>
    </row>
    <row r="67" spans="1:5" s="109" customFormat="1" hidden="1">
      <c r="A67" s="130" t="s">
        <v>37</v>
      </c>
      <c r="C67" s="131" t="s">
        <v>62</v>
      </c>
      <c r="D67" s="129"/>
      <c r="E67" s="129"/>
    </row>
    <row r="68" spans="1:5" s="109" customFormat="1" hidden="1">
      <c r="C68" s="131" t="s">
        <v>61</v>
      </c>
      <c r="D68" s="129"/>
      <c r="E68" s="129"/>
    </row>
    <row r="69" spans="1:5" s="109" customFormat="1" hidden="1">
      <c r="C69" s="131" t="s">
        <v>60</v>
      </c>
      <c r="D69" s="129"/>
      <c r="E69" s="129"/>
    </row>
    <row r="70" spans="1:5" s="109" customFormat="1" hidden="1">
      <c r="C70" s="131" t="s">
        <v>59</v>
      </c>
      <c r="D70" s="129"/>
      <c r="E70" s="129"/>
    </row>
    <row r="71" spans="1:5" s="109" customFormat="1" hidden="1">
      <c r="A71" s="130"/>
      <c r="C71" s="131" t="s">
        <v>58</v>
      </c>
      <c r="D71" s="129"/>
      <c r="E71" s="129"/>
    </row>
    <row r="72" spans="1:5" s="109" customFormat="1" hidden="1">
      <c r="A72" s="130"/>
      <c r="C72" s="131" t="s">
        <v>57</v>
      </c>
      <c r="D72" s="129"/>
      <c r="E72" s="129"/>
    </row>
    <row r="73" spans="1:5" s="109" customFormat="1" hidden="1">
      <c r="A73" s="130"/>
      <c r="C73" s="131" t="s">
        <v>56</v>
      </c>
      <c r="D73" s="129"/>
      <c r="E73" s="129"/>
    </row>
    <row r="74" spans="1:5" s="109" customFormat="1" hidden="1">
      <c r="A74" s="130"/>
      <c r="C74" s="131" t="s">
        <v>55</v>
      </c>
      <c r="D74" s="129"/>
      <c r="E74" s="129"/>
    </row>
    <row r="75" spans="1:5" s="109" customFormat="1" ht="11.25" hidden="1" customHeight="1">
      <c r="A75" s="130"/>
      <c r="C75" s="131" t="s">
        <v>54</v>
      </c>
      <c r="D75" s="129"/>
      <c r="E75" s="129"/>
    </row>
    <row r="76" spans="1:5" s="109" customFormat="1" hidden="1">
      <c r="A76" s="130"/>
      <c r="C76" s="131" t="s">
        <v>53</v>
      </c>
      <c r="D76" s="129"/>
      <c r="E76" s="129"/>
    </row>
    <row r="77" spans="1:5" s="109" customFormat="1" hidden="1">
      <c r="C77" s="131" t="s">
        <v>52</v>
      </c>
      <c r="D77" s="129"/>
      <c r="E77" s="129"/>
    </row>
    <row r="78" spans="1:5" s="109" customFormat="1" hidden="1">
      <c r="C78" s="131" t="s">
        <v>51</v>
      </c>
      <c r="D78" s="129"/>
      <c r="E78" s="129"/>
    </row>
    <row r="79" spans="1:5" s="109" customFormat="1" hidden="1">
      <c r="C79" s="131" t="s">
        <v>50</v>
      </c>
      <c r="D79" s="129"/>
      <c r="E79" s="129"/>
    </row>
    <row r="80" spans="1:5" s="109" customFormat="1" hidden="1">
      <c r="C80" s="131" t="s">
        <v>49</v>
      </c>
      <c r="D80" s="129"/>
      <c r="E80" s="129"/>
    </row>
    <row r="81" spans="3:5" s="109" customFormat="1" hidden="1">
      <c r="C81" s="131" t="s">
        <v>48</v>
      </c>
      <c r="D81" s="129"/>
      <c r="E81" s="129"/>
    </row>
    <row r="82" spans="3:5" s="109" customFormat="1" hidden="1">
      <c r="C82" s="131" t="s">
        <v>47</v>
      </c>
      <c r="D82" s="129"/>
      <c r="E82" s="129"/>
    </row>
    <row r="83" spans="3:5" s="109" customFormat="1" hidden="1">
      <c r="C83" s="131" t="s">
        <v>46</v>
      </c>
      <c r="D83" s="129"/>
      <c r="E83" s="129"/>
    </row>
    <row r="84" spans="3:5" s="109" customFormat="1" hidden="1">
      <c r="C84" s="131" t="s">
        <v>45</v>
      </c>
      <c r="D84" s="129"/>
      <c r="E84" s="129"/>
    </row>
    <row r="85" spans="3:5" s="109" customFormat="1" hidden="1">
      <c r="C85" s="131" t="s">
        <v>44</v>
      </c>
      <c r="D85" s="129"/>
      <c r="E85" s="129"/>
    </row>
    <row r="86" spans="3:5" s="109" customFormat="1" ht="51.75" hidden="1" customHeight="1">
      <c r="C86" s="131" t="s">
        <v>43</v>
      </c>
      <c r="D86" s="129"/>
      <c r="E86" s="129"/>
    </row>
    <row r="87" spans="3:5" s="109" customFormat="1" ht="33.75" hidden="1" customHeight="1">
      <c r="C87" s="131" t="s">
        <v>42</v>
      </c>
      <c r="D87" s="129"/>
      <c r="E87" s="129"/>
    </row>
    <row r="88" spans="3:5" s="109" customFormat="1" ht="24" hidden="1" customHeight="1">
      <c r="C88" s="131" t="s">
        <v>41</v>
      </c>
      <c r="D88" s="129"/>
      <c r="E88" s="129"/>
    </row>
    <row r="89" spans="3:5" s="109" customFormat="1" ht="6.75" hidden="1" customHeight="1">
      <c r="C89" s="131" t="s">
        <v>40</v>
      </c>
      <c r="D89" s="129"/>
      <c r="E89" s="129"/>
    </row>
    <row r="90" spans="3:5" s="109" customFormat="1" hidden="1">
      <c r="C90" s="131" t="s">
        <v>39</v>
      </c>
      <c r="D90" s="129"/>
      <c r="E90" s="129"/>
    </row>
    <row r="91" spans="3:5" s="109" customFormat="1">
      <c r="D91" s="129"/>
      <c r="E91" s="129"/>
    </row>
    <row r="92" spans="3:5" s="109" customFormat="1">
      <c r="D92" s="129"/>
      <c r="E92" s="129"/>
    </row>
    <row r="93" spans="3:5" s="109" customFormat="1">
      <c r="D93" s="129"/>
      <c r="E93" s="129"/>
    </row>
    <row r="94" spans="3:5" s="109" customFormat="1">
      <c r="D94" s="129"/>
      <c r="E94" s="129"/>
    </row>
    <row r="95" spans="3:5" s="109" customFormat="1">
      <c r="D95" s="129"/>
      <c r="E95" s="129"/>
    </row>
    <row r="96" spans="3:5" s="109" customFormat="1">
      <c r="D96" s="129"/>
      <c r="E96" s="129"/>
    </row>
    <row r="97" spans="4:5" s="109" customFormat="1">
      <c r="D97" s="129"/>
      <c r="E97" s="129"/>
    </row>
    <row r="98" spans="4:5" s="109" customFormat="1">
      <c r="D98" s="129"/>
      <c r="E98" s="129"/>
    </row>
    <row r="99" spans="4:5" s="109" customFormat="1">
      <c r="D99" s="129"/>
      <c r="E99" s="129"/>
    </row>
    <row r="100" spans="4:5" s="109" customFormat="1">
      <c r="D100" s="129"/>
      <c r="E100" s="129"/>
    </row>
    <row r="101" spans="4:5" s="109" customFormat="1">
      <c r="D101" s="129"/>
      <c r="E101" s="129"/>
    </row>
    <row r="102" spans="4:5" s="109" customFormat="1">
      <c r="D102" s="129"/>
      <c r="E102" s="129"/>
    </row>
    <row r="103" spans="4:5" s="109" customFormat="1">
      <c r="D103" s="129"/>
      <c r="E103" s="129"/>
    </row>
    <row r="104" spans="4:5" s="109" customFormat="1">
      <c r="D104" s="129"/>
      <c r="E104" s="129"/>
    </row>
    <row r="105" spans="4:5" s="109" customFormat="1">
      <c r="D105" s="129"/>
      <c r="E105" s="129"/>
    </row>
    <row r="106" spans="4:5" s="109" customFormat="1">
      <c r="D106" s="129"/>
      <c r="E106" s="129"/>
    </row>
    <row r="107" spans="4:5" s="109" customFormat="1">
      <c r="D107" s="129"/>
      <c r="E107" s="129"/>
    </row>
    <row r="108" spans="4:5" s="109" customFormat="1">
      <c r="D108" s="129"/>
      <c r="E108" s="129"/>
    </row>
    <row r="109" spans="4:5" s="109" customFormat="1">
      <c r="D109" s="129"/>
      <c r="E109" s="129"/>
    </row>
    <row r="110" spans="4:5" s="109" customFormat="1">
      <c r="D110" s="129"/>
      <c r="E110" s="129"/>
    </row>
    <row r="111" spans="4:5" s="109" customFormat="1">
      <c r="D111" s="129"/>
      <c r="E111" s="129"/>
    </row>
    <row r="112" spans="4:5" s="109" customFormat="1">
      <c r="D112" s="129"/>
      <c r="E112" s="129"/>
    </row>
    <row r="113" spans="4:5" s="109" customFormat="1">
      <c r="D113" s="129"/>
      <c r="E113" s="129"/>
    </row>
    <row r="114" spans="4:5" s="109" customFormat="1">
      <c r="D114" s="129"/>
      <c r="E114" s="129"/>
    </row>
    <row r="115" spans="4:5" s="109" customFormat="1">
      <c r="D115" s="129"/>
      <c r="E115" s="129"/>
    </row>
    <row r="116" spans="4:5" s="109" customFormat="1">
      <c r="D116" s="129"/>
      <c r="E116" s="129"/>
    </row>
    <row r="117" spans="4:5" s="109" customFormat="1">
      <c r="D117" s="129"/>
      <c r="E117" s="129"/>
    </row>
    <row r="118" spans="4:5" s="109" customFormat="1">
      <c r="D118" s="129"/>
      <c r="E118" s="129"/>
    </row>
    <row r="119" spans="4:5" s="109" customFormat="1">
      <c r="D119" s="129"/>
      <c r="E119" s="129"/>
    </row>
    <row r="120" spans="4:5" s="109" customFormat="1">
      <c r="D120" s="129"/>
      <c r="E120" s="129"/>
    </row>
    <row r="121" spans="4:5" s="109" customFormat="1">
      <c r="D121" s="129"/>
      <c r="E121" s="129"/>
    </row>
    <row r="122" spans="4:5" s="109" customFormat="1">
      <c r="D122" s="129"/>
      <c r="E122" s="129"/>
    </row>
    <row r="123" spans="4:5" s="109" customFormat="1">
      <c r="D123" s="129"/>
      <c r="E123" s="129"/>
    </row>
    <row r="124" spans="4:5" s="109" customFormat="1">
      <c r="D124" s="129"/>
      <c r="E124" s="129"/>
    </row>
    <row r="125" spans="4:5" s="109" customFormat="1">
      <c r="D125" s="129"/>
      <c r="E125" s="129"/>
    </row>
    <row r="126" spans="4:5" s="109" customFormat="1">
      <c r="D126" s="129"/>
      <c r="E126" s="129"/>
    </row>
    <row r="127" spans="4:5" s="109" customFormat="1">
      <c r="D127" s="129"/>
      <c r="E127" s="129"/>
    </row>
    <row r="128" spans="4:5" s="109" customFormat="1">
      <c r="D128" s="129"/>
      <c r="E128" s="129"/>
    </row>
    <row r="129" spans="4:5" s="109" customFormat="1">
      <c r="D129" s="129"/>
      <c r="E129" s="129"/>
    </row>
    <row r="130" spans="4:5" s="109" customFormat="1">
      <c r="D130" s="129"/>
      <c r="E130" s="129"/>
    </row>
    <row r="131" spans="4:5" s="109" customFormat="1">
      <c r="D131" s="129"/>
      <c r="E131" s="129"/>
    </row>
    <row r="132" spans="4:5" s="109" customFormat="1">
      <c r="D132" s="129"/>
      <c r="E132" s="129"/>
    </row>
    <row r="133" spans="4:5" s="109" customFormat="1">
      <c r="D133" s="129"/>
      <c r="E133" s="129"/>
    </row>
    <row r="134" spans="4:5" s="109" customFormat="1">
      <c r="D134" s="129"/>
      <c r="E134" s="129"/>
    </row>
    <row r="135" spans="4:5" s="109" customFormat="1">
      <c r="D135" s="129"/>
      <c r="E135" s="129"/>
    </row>
    <row r="136" spans="4:5" s="109" customFormat="1">
      <c r="D136" s="129"/>
      <c r="E136" s="129"/>
    </row>
    <row r="137" spans="4:5" s="109" customFormat="1">
      <c r="D137" s="129"/>
      <c r="E137" s="129"/>
    </row>
    <row r="138" spans="4:5" s="109" customFormat="1">
      <c r="D138" s="129"/>
      <c r="E138" s="129"/>
    </row>
    <row r="139" spans="4:5" s="109" customFormat="1">
      <c r="D139" s="129"/>
      <c r="E139" s="129"/>
    </row>
    <row r="140" spans="4:5" s="109" customFormat="1">
      <c r="D140" s="129"/>
      <c r="E140" s="129"/>
    </row>
    <row r="141" spans="4:5" s="109" customFormat="1">
      <c r="D141" s="129"/>
      <c r="E141" s="129"/>
    </row>
    <row r="142" spans="4:5" s="109" customFormat="1">
      <c r="D142" s="129"/>
      <c r="E142" s="129"/>
    </row>
    <row r="143" spans="4:5" s="109" customFormat="1">
      <c r="D143" s="129"/>
      <c r="E143" s="129"/>
    </row>
    <row r="144" spans="4:5" s="109" customFormat="1">
      <c r="D144" s="129"/>
      <c r="E144" s="129"/>
    </row>
    <row r="145" spans="4:5" s="109" customFormat="1">
      <c r="D145" s="129"/>
      <c r="E145" s="129"/>
    </row>
    <row r="146" spans="4:5" s="109" customFormat="1">
      <c r="D146" s="129"/>
      <c r="E146" s="129"/>
    </row>
    <row r="147" spans="4:5" s="109" customFormat="1">
      <c r="D147" s="129"/>
      <c r="E147" s="129"/>
    </row>
    <row r="148" spans="4:5" s="109" customFormat="1">
      <c r="D148" s="129"/>
      <c r="E148" s="129"/>
    </row>
    <row r="149" spans="4:5" s="109" customFormat="1">
      <c r="D149" s="129"/>
      <c r="E149" s="129"/>
    </row>
    <row r="150" spans="4:5" s="109" customFormat="1">
      <c r="D150" s="129"/>
      <c r="E150" s="129"/>
    </row>
    <row r="151" spans="4:5" s="109" customFormat="1">
      <c r="D151" s="129"/>
      <c r="E151" s="129"/>
    </row>
    <row r="152" spans="4:5" s="109" customFormat="1">
      <c r="D152" s="129"/>
      <c r="E152" s="129"/>
    </row>
    <row r="153" spans="4:5" s="109" customFormat="1">
      <c r="D153" s="129"/>
      <c r="E153" s="129"/>
    </row>
    <row r="154" spans="4:5" s="109" customFormat="1">
      <c r="D154" s="129"/>
      <c r="E154" s="129"/>
    </row>
    <row r="155" spans="4:5" s="109" customFormat="1">
      <c r="D155" s="129"/>
      <c r="E155" s="129"/>
    </row>
    <row r="156" spans="4:5" s="109" customFormat="1">
      <c r="D156" s="129"/>
      <c r="E156" s="129"/>
    </row>
    <row r="157" spans="4:5" s="109" customFormat="1">
      <c r="D157" s="129"/>
      <c r="E157" s="129"/>
    </row>
    <row r="158" spans="4:5" s="109" customFormat="1">
      <c r="D158" s="129"/>
      <c r="E158" s="129"/>
    </row>
    <row r="159" spans="4:5" s="109" customFormat="1">
      <c r="D159" s="129"/>
      <c r="E159" s="129"/>
    </row>
    <row r="160" spans="4:5" s="109" customFormat="1">
      <c r="D160" s="129"/>
      <c r="E160" s="129"/>
    </row>
    <row r="161" spans="4:5" s="109" customFormat="1">
      <c r="D161" s="129"/>
      <c r="E161" s="129"/>
    </row>
    <row r="162" spans="4:5" s="109" customFormat="1">
      <c r="D162" s="129"/>
      <c r="E162" s="129"/>
    </row>
    <row r="163" spans="4:5" s="109" customFormat="1">
      <c r="D163" s="129"/>
      <c r="E163" s="129"/>
    </row>
    <row r="164" spans="4:5" s="109" customFormat="1">
      <c r="D164" s="129"/>
      <c r="E164" s="129"/>
    </row>
    <row r="165" spans="4:5" s="109" customFormat="1">
      <c r="D165" s="129"/>
      <c r="E165" s="129"/>
    </row>
    <row r="166" spans="4:5" s="109" customFormat="1">
      <c r="D166" s="129"/>
      <c r="E166" s="129"/>
    </row>
    <row r="167" spans="4:5" s="109" customFormat="1">
      <c r="D167" s="129"/>
      <c r="E167" s="129"/>
    </row>
    <row r="168" spans="4:5" s="109" customFormat="1">
      <c r="D168" s="129"/>
      <c r="E168" s="129"/>
    </row>
    <row r="169" spans="4:5" s="109" customFormat="1">
      <c r="D169" s="129"/>
      <c r="E169" s="129"/>
    </row>
    <row r="170" spans="4:5" s="109" customFormat="1">
      <c r="D170" s="129"/>
      <c r="E170" s="129"/>
    </row>
    <row r="171" spans="4:5" s="109" customFormat="1">
      <c r="D171" s="129"/>
      <c r="E171" s="129"/>
    </row>
    <row r="172" spans="4:5" s="109" customFormat="1">
      <c r="D172" s="129"/>
      <c r="E172" s="129"/>
    </row>
    <row r="173" spans="4:5" s="109" customFormat="1">
      <c r="D173" s="129"/>
      <c r="E173" s="129"/>
    </row>
    <row r="174" spans="4:5" s="109" customFormat="1">
      <c r="D174" s="129"/>
      <c r="E174" s="129"/>
    </row>
    <row r="175" spans="4:5" s="109" customFormat="1">
      <c r="D175" s="129"/>
      <c r="E175" s="129"/>
    </row>
    <row r="176" spans="4:5" s="109" customFormat="1">
      <c r="D176" s="129"/>
      <c r="E176" s="129"/>
    </row>
    <row r="177" spans="4:5" s="109" customFormat="1">
      <c r="D177" s="129"/>
      <c r="E177" s="129"/>
    </row>
    <row r="178" spans="4:5" s="109" customFormat="1">
      <c r="D178" s="129"/>
      <c r="E178" s="129"/>
    </row>
    <row r="179" spans="4:5" s="109" customFormat="1">
      <c r="D179" s="129"/>
      <c r="E179" s="129"/>
    </row>
    <row r="180" spans="4:5" s="109" customFormat="1">
      <c r="D180" s="129"/>
      <c r="E180" s="129"/>
    </row>
    <row r="181" spans="4:5" s="109" customFormat="1">
      <c r="D181" s="129"/>
      <c r="E181" s="129"/>
    </row>
    <row r="182" spans="4:5" s="109" customFormat="1">
      <c r="D182" s="129"/>
      <c r="E182" s="129"/>
    </row>
    <row r="183" spans="4:5" s="109" customFormat="1">
      <c r="D183" s="129"/>
      <c r="E183" s="129"/>
    </row>
    <row r="184" spans="4:5" s="109" customFormat="1">
      <c r="D184" s="129"/>
      <c r="E184" s="129"/>
    </row>
    <row r="185" spans="4:5" s="109" customFormat="1">
      <c r="D185" s="129"/>
      <c r="E185" s="129"/>
    </row>
    <row r="186" spans="4:5" s="109" customFormat="1">
      <c r="D186" s="129"/>
      <c r="E186" s="129"/>
    </row>
    <row r="187" spans="4:5" s="109" customFormat="1">
      <c r="D187" s="129"/>
      <c r="E187" s="129"/>
    </row>
    <row r="188" spans="4:5" s="109" customFormat="1">
      <c r="D188" s="129"/>
      <c r="E188" s="129"/>
    </row>
    <row r="189" spans="4:5" s="109" customFormat="1">
      <c r="D189" s="129"/>
      <c r="E189" s="129"/>
    </row>
    <row r="190" spans="4:5" s="109" customFormat="1">
      <c r="D190" s="129"/>
      <c r="E190" s="129"/>
    </row>
    <row r="191" spans="4:5" s="109" customFormat="1">
      <c r="D191" s="129"/>
      <c r="E191" s="129"/>
    </row>
    <row r="192" spans="4:5" s="109" customFormat="1">
      <c r="D192" s="129"/>
      <c r="E192" s="129"/>
    </row>
    <row r="193" spans="4:5" s="109" customFormat="1">
      <c r="D193" s="129"/>
      <c r="E193" s="129"/>
    </row>
    <row r="194" spans="4:5" s="109" customFormat="1">
      <c r="D194" s="129"/>
      <c r="E194" s="129"/>
    </row>
    <row r="195" spans="4:5" s="109" customFormat="1">
      <c r="D195" s="129"/>
      <c r="E195" s="129"/>
    </row>
    <row r="196" spans="4:5" s="109" customFormat="1">
      <c r="D196" s="129"/>
      <c r="E196" s="129"/>
    </row>
    <row r="197" spans="4:5" s="109" customFormat="1">
      <c r="D197" s="129"/>
      <c r="E197" s="129"/>
    </row>
    <row r="198" spans="4:5" s="109" customFormat="1">
      <c r="D198" s="129"/>
      <c r="E198" s="129"/>
    </row>
    <row r="199" spans="4:5" s="109" customFormat="1">
      <c r="D199" s="129"/>
      <c r="E199" s="129"/>
    </row>
    <row r="200" spans="4:5" s="109" customFormat="1">
      <c r="D200" s="129"/>
      <c r="E200" s="129"/>
    </row>
    <row r="201" spans="4:5" s="109" customFormat="1">
      <c r="D201" s="129"/>
      <c r="E201" s="129"/>
    </row>
    <row r="202" spans="4:5" s="109" customFormat="1">
      <c r="D202" s="129"/>
      <c r="E202" s="129"/>
    </row>
    <row r="203" spans="4:5" s="109" customFormat="1">
      <c r="D203" s="129"/>
      <c r="E203" s="129"/>
    </row>
    <row r="204" spans="4:5" s="109" customFormat="1">
      <c r="D204" s="129"/>
      <c r="E204" s="129"/>
    </row>
    <row r="205" spans="4:5" s="109" customFormat="1">
      <c r="D205" s="129"/>
      <c r="E205" s="129"/>
    </row>
    <row r="206" spans="4:5" s="109" customFormat="1">
      <c r="D206" s="129"/>
      <c r="E206" s="129"/>
    </row>
    <row r="207" spans="4:5" s="109" customFormat="1">
      <c r="D207" s="129"/>
      <c r="E207" s="129"/>
    </row>
    <row r="208" spans="4:5" s="109" customFormat="1">
      <c r="D208" s="129"/>
      <c r="E208" s="129"/>
    </row>
    <row r="209" spans="4:5" s="109" customFormat="1">
      <c r="D209" s="129"/>
      <c r="E209" s="129"/>
    </row>
    <row r="210" spans="4:5" s="109" customFormat="1">
      <c r="D210" s="129"/>
      <c r="E210" s="129"/>
    </row>
    <row r="211" spans="4:5" s="109" customFormat="1">
      <c r="D211" s="129"/>
      <c r="E211" s="129"/>
    </row>
    <row r="212" spans="4:5" s="109" customFormat="1">
      <c r="D212" s="129"/>
      <c r="E212" s="129"/>
    </row>
    <row r="213" spans="4:5" s="109" customFormat="1">
      <c r="D213" s="129"/>
      <c r="E213" s="129"/>
    </row>
    <row r="214" spans="4:5" s="109" customFormat="1">
      <c r="D214" s="129"/>
      <c r="E214" s="129"/>
    </row>
    <row r="215" spans="4:5" s="109" customFormat="1">
      <c r="D215" s="129"/>
      <c r="E215" s="129"/>
    </row>
    <row r="216" spans="4:5" s="109" customFormat="1">
      <c r="D216" s="129"/>
      <c r="E216" s="129"/>
    </row>
    <row r="217" spans="4:5" s="109" customFormat="1">
      <c r="D217" s="129"/>
      <c r="E217" s="129"/>
    </row>
    <row r="218" spans="4:5" s="109" customFormat="1">
      <c r="D218" s="129"/>
      <c r="E218" s="129"/>
    </row>
    <row r="219" spans="4:5" s="109" customFormat="1">
      <c r="D219" s="129"/>
      <c r="E219" s="129"/>
    </row>
    <row r="220" spans="4:5" s="109" customFormat="1">
      <c r="D220" s="129"/>
      <c r="E220" s="129"/>
    </row>
    <row r="221" spans="4:5" s="109" customFormat="1">
      <c r="D221" s="129"/>
      <c r="E221" s="129"/>
    </row>
    <row r="222" spans="4:5" s="109" customFormat="1">
      <c r="D222" s="129"/>
      <c r="E222" s="129"/>
    </row>
    <row r="223" spans="4:5" s="109" customFormat="1">
      <c r="D223" s="129"/>
      <c r="E223" s="129"/>
    </row>
    <row r="224" spans="4:5" s="109" customFormat="1">
      <c r="D224" s="129"/>
      <c r="E224" s="129"/>
    </row>
    <row r="225" spans="4:5" s="109" customFormat="1">
      <c r="D225" s="129"/>
      <c r="E225" s="129"/>
    </row>
    <row r="226" spans="4:5" s="109" customFormat="1">
      <c r="D226" s="129"/>
      <c r="E226" s="129"/>
    </row>
    <row r="227" spans="4:5" s="109" customFormat="1">
      <c r="D227" s="129"/>
      <c r="E227" s="129"/>
    </row>
    <row r="228" spans="4:5" s="109" customFormat="1">
      <c r="D228" s="129"/>
      <c r="E228" s="129"/>
    </row>
    <row r="229" spans="4:5" s="109" customFormat="1">
      <c r="D229" s="129"/>
      <c r="E229" s="129"/>
    </row>
    <row r="230" spans="4:5" s="109" customFormat="1">
      <c r="D230" s="129"/>
      <c r="E230" s="129"/>
    </row>
    <row r="231" spans="4:5" s="109" customFormat="1">
      <c r="D231" s="129"/>
      <c r="E231" s="129"/>
    </row>
    <row r="232" spans="4:5" s="109" customFormat="1">
      <c r="D232" s="129"/>
      <c r="E232" s="129"/>
    </row>
    <row r="233" spans="4:5" s="109" customFormat="1">
      <c r="D233" s="129"/>
      <c r="E233" s="129"/>
    </row>
    <row r="234" spans="4:5" s="109" customFormat="1">
      <c r="D234" s="129"/>
      <c r="E234" s="129"/>
    </row>
    <row r="235" spans="4:5" s="109" customFormat="1">
      <c r="D235" s="129"/>
      <c r="E235" s="129"/>
    </row>
    <row r="236" spans="4:5" s="109" customFormat="1">
      <c r="D236" s="129"/>
      <c r="E236" s="129"/>
    </row>
    <row r="237" spans="4:5" s="109" customFormat="1">
      <c r="D237" s="129"/>
      <c r="E237" s="129"/>
    </row>
    <row r="238" spans="4:5" s="109" customFormat="1">
      <c r="D238" s="129"/>
      <c r="E238" s="129"/>
    </row>
    <row r="239" spans="4:5" s="109" customFormat="1">
      <c r="D239" s="129"/>
      <c r="E239" s="129"/>
    </row>
    <row r="240" spans="4:5" s="109" customFormat="1">
      <c r="D240" s="129"/>
      <c r="E240" s="129"/>
    </row>
    <row r="241" spans="4:5" s="109" customFormat="1">
      <c r="D241" s="129"/>
      <c r="E241" s="129"/>
    </row>
    <row r="242" spans="4:5" s="109" customFormat="1">
      <c r="D242" s="129"/>
      <c r="E242" s="129"/>
    </row>
    <row r="243" spans="4:5" s="109" customFormat="1">
      <c r="D243" s="129"/>
      <c r="E243" s="129"/>
    </row>
    <row r="244" spans="4:5" s="109" customFormat="1">
      <c r="D244" s="129"/>
      <c r="E244" s="129"/>
    </row>
    <row r="245" spans="4:5" s="109" customFormat="1">
      <c r="D245" s="129"/>
      <c r="E245" s="129"/>
    </row>
    <row r="246" spans="4:5" s="109" customFormat="1">
      <c r="D246" s="129"/>
      <c r="E246" s="129"/>
    </row>
    <row r="247" spans="4:5" s="109" customFormat="1">
      <c r="D247" s="129"/>
      <c r="E247" s="129"/>
    </row>
    <row r="248" spans="4:5" s="109" customFormat="1">
      <c r="D248" s="129"/>
      <c r="E248" s="129"/>
    </row>
    <row r="249" spans="4:5" s="109" customFormat="1">
      <c r="D249" s="129"/>
      <c r="E249" s="129"/>
    </row>
    <row r="250" spans="4:5" s="109" customFormat="1">
      <c r="D250" s="129"/>
      <c r="E250" s="129"/>
    </row>
    <row r="251" spans="4:5" s="109" customFormat="1">
      <c r="D251" s="129"/>
      <c r="E251" s="129"/>
    </row>
    <row r="252" spans="4:5" s="109" customFormat="1">
      <c r="D252" s="129"/>
      <c r="E252" s="129"/>
    </row>
    <row r="253" spans="4:5" s="109" customFormat="1">
      <c r="D253" s="129"/>
      <c r="E253" s="129"/>
    </row>
    <row r="254" spans="4:5" s="109" customFormat="1">
      <c r="D254" s="129"/>
      <c r="E254" s="129"/>
    </row>
    <row r="255" spans="4:5" s="109" customFormat="1">
      <c r="D255" s="129"/>
      <c r="E255" s="129"/>
    </row>
    <row r="256" spans="4:5" s="109" customFormat="1">
      <c r="D256" s="129"/>
      <c r="E256" s="129"/>
    </row>
    <row r="257" spans="4:5" s="109" customFormat="1">
      <c r="D257" s="129"/>
      <c r="E257" s="129"/>
    </row>
    <row r="258" spans="4:5" s="109" customFormat="1">
      <c r="D258" s="129"/>
      <c r="E258" s="129"/>
    </row>
    <row r="259" spans="4:5" s="109" customFormat="1">
      <c r="D259" s="129"/>
      <c r="E259" s="129"/>
    </row>
    <row r="260" spans="4:5" s="109" customFormat="1">
      <c r="D260" s="129"/>
      <c r="E260" s="129"/>
    </row>
    <row r="261" spans="4:5" s="109" customFormat="1">
      <c r="D261" s="129"/>
      <c r="E261" s="129"/>
    </row>
    <row r="262" spans="4:5" s="109" customFormat="1">
      <c r="D262" s="129"/>
      <c r="E262" s="129"/>
    </row>
    <row r="263" spans="4:5" s="109" customFormat="1">
      <c r="D263" s="129"/>
      <c r="E263" s="129"/>
    </row>
    <row r="264" spans="4:5" s="109" customFormat="1">
      <c r="D264" s="129"/>
      <c r="E264" s="129"/>
    </row>
    <row r="265" spans="4:5" s="109" customFormat="1">
      <c r="D265" s="129"/>
      <c r="E265" s="129"/>
    </row>
    <row r="266" spans="4:5" s="109" customFormat="1">
      <c r="D266" s="129"/>
      <c r="E266" s="129"/>
    </row>
    <row r="267" spans="4:5" s="109" customFormat="1">
      <c r="D267" s="129"/>
      <c r="E267" s="129"/>
    </row>
    <row r="268" spans="4:5" s="109" customFormat="1">
      <c r="D268" s="129"/>
      <c r="E268" s="129"/>
    </row>
    <row r="269" spans="4:5" s="109" customFormat="1">
      <c r="D269" s="129"/>
      <c r="E269" s="129"/>
    </row>
    <row r="270" spans="4:5" s="109" customFormat="1">
      <c r="D270" s="129"/>
      <c r="E270" s="129"/>
    </row>
    <row r="271" spans="4:5" s="109" customFormat="1">
      <c r="D271" s="129"/>
      <c r="E271" s="129"/>
    </row>
    <row r="272" spans="4:5" s="109" customFormat="1">
      <c r="D272" s="129"/>
      <c r="E272" s="129"/>
    </row>
    <row r="273" spans="4:5" s="109" customFormat="1">
      <c r="D273" s="129"/>
      <c r="E273" s="129"/>
    </row>
    <row r="274" spans="4:5" s="109" customFormat="1">
      <c r="D274" s="129"/>
      <c r="E274" s="129"/>
    </row>
    <row r="275" spans="4:5" s="109" customFormat="1">
      <c r="D275" s="129"/>
      <c r="E275" s="129"/>
    </row>
    <row r="276" spans="4:5" s="109" customFormat="1">
      <c r="D276" s="129"/>
      <c r="E276" s="129"/>
    </row>
    <row r="277" spans="4:5" s="109" customFormat="1">
      <c r="D277" s="129"/>
      <c r="E277" s="129"/>
    </row>
    <row r="278" spans="4:5" s="109" customFormat="1">
      <c r="D278" s="129"/>
      <c r="E278" s="129"/>
    </row>
    <row r="279" spans="4:5" s="109" customFormat="1">
      <c r="D279" s="129"/>
      <c r="E279" s="129"/>
    </row>
    <row r="280" spans="4:5" s="109" customFormat="1">
      <c r="D280" s="129"/>
      <c r="E280" s="129"/>
    </row>
    <row r="281" spans="4:5" s="109" customFormat="1">
      <c r="D281" s="129"/>
      <c r="E281" s="129"/>
    </row>
    <row r="282" spans="4:5" s="109" customFormat="1">
      <c r="D282" s="129"/>
      <c r="E282" s="129"/>
    </row>
    <row r="283" spans="4:5" s="109" customFormat="1">
      <c r="D283" s="129"/>
      <c r="E283" s="129"/>
    </row>
    <row r="284" spans="4:5" s="109" customFormat="1">
      <c r="D284" s="129"/>
      <c r="E284" s="129"/>
    </row>
    <row r="285" spans="4:5" s="109" customFormat="1">
      <c r="D285" s="129"/>
      <c r="E285" s="129"/>
    </row>
    <row r="286" spans="4:5" s="109" customFormat="1">
      <c r="D286" s="129"/>
      <c r="E286" s="129"/>
    </row>
    <row r="287" spans="4:5" s="109" customFormat="1">
      <c r="D287" s="129"/>
      <c r="E287" s="129"/>
    </row>
    <row r="288" spans="4:5" s="109" customFormat="1">
      <c r="D288" s="129"/>
      <c r="E288" s="129"/>
    </row>
    <row r="289" spans="4:5" s="109" customFormat="1">
      <c r="D289" s="129"/>
      <c r="E289" s="129"/>
    </row>
    <row r="290" spans="4:5" s="109" customFormat="1">
      <c r="D290" s="129"/>
      <c r="E290" s="129"/>
    </row>
    <row r="291" spans="4:5" s="109" customFormat="1">
      <c r="D291" s="129"/>
      <c r="E291" s="129"/>
    </row>
    <row r="292" spans="4:5" s="109" customFormat="1">
      <c r="D292" s="129"/>
      <c r="E292" s="129"/>
    </row>
    <row r="293" spans="4:5" s="109" customFormat="1">
      <c r="D293" s="129"/>
      <c r="E293" s="129"/>
    </row>
    <row r="294" spans="4:5" s="109" customFormat="1">
      <c r="D294" s="129"/>
      <c r="E294" s="129"/>
    </row>
    <row r="295" spans="4:5" s="109" customFormat="1">
      <c r="D295" s="129"/>
      <c r="E295" s="129"/>
    </row>
    <row r="296" spans="4:5" s="109" customFormat="1">
      <c r="D296" s="129"/>
      <c r="E296" s="129"/>
    </row>
    <row r="297" spans="4:5" s="109" customFormat="1">
      <c r="D297" s="129"/>
      <c r="E297" s="129"/>
    </row>
    <row r="298" spans="4:5" s="109" customFormat="1">
      <c r="D298" s="129"/>
      <c r="E298" s="129"/>
    </row>
    <row r="299" spans="4:5" s="109" customFormat="1">
      <c r="D299" s="129"/>
      <c r="E299" s="129"/>
    </row>
    <row r="300" spans="4:5" s="109" customFormat="1">
      <c r="D300" s="129"/>
      <c r="E300" s="129"/>
    </row>
    <row r="301" spans="4:5" s="109" customFormat="1">
      <c r="D301" s="129"/>
      <c r="E301" s="129"/>
    </row>
    <row r="302" spans="4:5" s="109" customFormat="1">
      <c r="D302" s="129"/>
      <c r="E302" s="129"/>
    </row>
    <row r="303" spans="4:5" s="109" customFormat="1">
      <c r="D303" s="129"/>
      <c r="E303" s="129"/>
    </row>
    <row r="304" spans="4:5" s="109" customFormat="1">
      <c r="D304" s="129"/>
      <c r="E304" s="129"/>
    </row>
    <row r="305" spans="4:5" s="109" customFormat="1">
      <c r="D305" s="129"/>
      <c r="E305" s="129"/>
    </row>
    <row r="306" spans="4:5" s="109" customFormat="1">
      <c r="D306" s="129"/>
      <c r="E306" s="129"/>
    </row>
    <row r="307" spans="4:5" s="109" customFormat="1">
      <c r="D307" s="129"/>
      <c r="E307" s="129"/>
    </row>
    <row r="308" spans="4:5" s="109" customFormat="1">
      <c r="D308" s="129"/>
      <c r="E308" s="129"/>
    </row>
    <row r="309" spans="4:5" s="109" customFormat="1">
      <c r="D309" s="129"/>
      <c r="E309" s="129"/>
    </row>
    <row r="310" spans="4:5" s="109" customFormat="1">
      <c r="D310" s="129"/>
      <c r="E310" s="129"/>
    </row>
    <row r="311" spans="4:5" s="109" customFormat="1">
      <c r="D311" s="129"/>
      <c r="E311" s="129"/>
    </row>
    <row r="312" spans="4:5" s="109" customFormat="1">
      <c r="D312" s="129"/>
      <c r="E312" s="129"/>
    </row>
    <row r="313" spans="4:5" s="109" customFormat="1">
      <c r="D313" s="129"/>
      <c r="E313" s="129"/>
    </row>
    <row r="314" spans="4:5" s="109" customFormat="1">
      <c r="D314" s="129"/>
      <c r="E314" s="129"/>
    </row>
    <row r="315" spans="4:5" s="109" customFormat="1">
      <c r="D315" s="129"/>
      <c r="E315" s="129"/>
    </row>
    <row r="316" spans="4:5" s="109" customFormat="1">
      <c r="D316" s="129"/>
      <c r="E316" s="129"/>
    </row>
    <row r="317" spans="4:5" s="109" customFormat="1">
      <c r="D317" s="129"/>
      <c r="E317" s="129"/>
    </row>
    <row r="318" spans="4:5" s="109" customFormat="1">
      <c r="D318" s="129"/>
      <c r="E318" s="129"/>
    </row>
    <row r="319" spans="4:5" s="109" customFormat="1">
      <c r="D319" s="129"/>
      <c r="E319" s="129"/>
    </row>
    <row r="320" spans="4:5" s="109" customFormat="1">
      <c r="D320" s="129"/>
      <c r="E320" s="129"/>
    </row>
    <row r="321" spans="4:5" s="109" customFormat="1">
      <c r="D321" s="129"/>
      <c r="E321" s="129"/>
    </row>
    <row r="322" spans="4:5" s="109" customFormat="1">
      <c r="D322" s="129"/>
      <c r="E322" s="129"/>
    </row>
    <row r="323" spans="4:5" s="109" customFormat="1">
      <c r="D323" s="129"/>
      <c r="E323" s="129"/>
    </row>
    <row r="324" spans="4:5" s="109" customFormat="1">
      <c r="D324" s="129"/>
      <c r="E324" s="129"/>
    </row>
    <row r="325" spans="4:5" s="109" customFormat="1">
      <c r="D325" s="129"/>
      <c r="E325" s="129"/>
    </row>
    <row r="326" spans="4:5" s="109" customFormat="1">
      <c r="D326" s="129"/>
      <c r="E326" s="129"/>
    </row>
    <row r="327" spans="4:5" s="109" customFormat="1">
      <c r="D327" s="129"/>
      <c r="E327" s="129"/>
    </row>
    <row r="328" spans="4:5" s="109" customFormat="1">
      <c r="D328" s="129"/>
      <c r="E328" s="129"/>
    </row>
    <row r="329" spans="4:5" s="109" customFormat="1">
      <c r="D329" s="129"/>
      <c r="E329" s="129"/>
    </row>
    <row r="330" spans="4:5" s="109" customFormat="1">
      <c r="D330" s="129"/>
      <c r="E330" s="129"/>
    </row>
    <row r="331" spans="4:5" s="109" customFormat="1">
      <c r="D331" s="129"/>
      <c r="E331" s="129"/>
    </row>
    <row r="332" spans="4:5" s="109" customFormat="1">
      <c r="D332" s="129"/>
      <c r="E332" s="129"/>
    </row>
    <row r="333" spans="4:5" s="109" customFormat="1">
      <c r="D333" s="129"/>
      <c r="E333" s="129"/>
    </row>
    <row r="334" spans="4:5" s="109" customFormat="1">
      <c r="D334" s="129"/>
      <c r="E334" s="129"/>
    </row>
    <row r="335" spans="4:5" s="109" customFormat="1">
      <c r="D335" s="129"/>
      <c r="E335" s="129"/>
    </row>
    <row r="336" spans="4:5" s="109" customFormat="1">
      <c r="D336" s="129"/>
      <c r="E336" s="129"/>
    </row>
    <row r="337" spans="4:5" s="109" customFormat="1">
      <c r="D337" s="129"/>
      <c r="E337" s="129"/>
    </row>
    <row r="338" spans="4:5" s="109" customFormat="1">
      <c r="D338" s="129"/>
      <c r="E338" s="129"/>
    </row>
    <row r="339" spans="4:5" s="109" customFormat="1">
      <c r="D339" s="129"/>
      <c r="E339" s="129"/>
    </row>
    <row r="340" spans="4:5" s="109" customFormat="1">
      <c r="D340" s="129"/>
      <c r="E340" s="129"/>
    </row>
    <row r="341" spans="4:5" s="109" customFormat="1">
      <c r="D341" s="129"/>
      <c r="E341" s="129"/>
    </row>
    <row r="342" spans="4:5" s="109" customFormat="1">
      <c r="D342" s="129"/>
      <c r="E342" s="129"/>
    </row>
    <row r="343" spans="4:5" s="109" customFormat="1">
      <c r="D343" s="129"/>
      <c r="E343" s="129"/>
    </row>
    <row r="344" spans="4:5" s="109" customFormat="1">
      <c r="D344" s="129"/>
      <c r="E344" s="129"/>
    </row>
    <row r="345" spans="4:5" s="109" customFormat="1">
      <c r="D345" s="129"/>
      <c r="E345" s="129"/>
    </row>
    <row r="346" spans="4:5" s="109" customFormat="1">
      <c r="D346" s="129"/>
      <c r="E346" s="129"/>
    </row>
    <row r="347" spans="4:5" s="109" customFormat="1">
      <c r="D347" s="129"/>
      <c r="E347" s="129"/>
    </row>
    <row r="348" spans="4:5" s="109" customFormat="1">
      <c r="D348" s="129"/>
      <c r="E348" s="129"/>
    </row>
    <row r="349" spans="4:5" s="109" customFormat="1">
      <c r="D349" s="129"/>
      <c r="E349" s="129"/>
    </row>
    <row r="350" spans="4:5" s="109" customFormat="1">
      <c r="D350" s="129"/>
      <c r="E350" s="129"/>
    </row>
    <row r="351" spans="4:5" s="109" customFormat="1">
      <c r="D351" s="129"/>
      <c r="E351" s="129"/>
    </row>
    <row r="352" spans="4:5" s="109" customFormat="1">
      <c r="D352" s="129"/>
      <c r="E352" s="129"/>
    </row>
    <row r="353" spans="4:5" s="109" customFormat="1">
      <c r="D353" s="129"/>
      <c r="E353" s="129"/>
    </row>
    <row r="354" spans="4:5" s="109" customFormat="1">
      <c r="D354" s="129"/>
      <c r="E354" s="129"/>
    </row>
    <row r="355" spans="4:5" s="109" customFormat="1">
      <c r="D355" s="129"/>
      <c r="E355" s="129"/>
    </row>
    <row r="356" spans="4:5" s="109" customFormat="1">
      <c r="D356" s="129"/>
      <c r="E356" s="129"/>
    </row>
    <row r="357" spans="4:5" s="109" customFormat="1">
      <c r="D357" s="129"/>
      <c r="E357" s="129"/>
    </row>
    <row r="358" spans="4:5" s="109" customFormat="1">
      <c r="D358" s="129"/>
      <c r="E358" s="129"/>
    </row>
    <row r="359" spans="4:5" s="109" customFormat="1">
      <c r="D359" s="129"/>
      <c r="E359" s="129"/>
    </row>
    <row r="360" spans="4:5" s="109" customFormat="1">
      <c r="D360" s="129"/>
      <c r="E360" s="129"/>
    </row>
    <row r="361" spans="4:5" s="109" customFormat="1">
      <c r="D361" s="129"/>
      <c r="E361" s="129"/>
    </row>
    <row r="362" spans="4:5" s="109" customFormat="1">
      <c r="D362" s="129"/>
      <c r="E362" s="129"/>
    </row>
    <row r="363" spans="4:5" s="109" customFormat="1">
      <c r="D363" s="129"/>
      <c r="E363" s="129"/>
    </row>
    <row r="364" spans="4:5" s="109" customFormat="1">
      <c r="D364" s="129"/>
      <c r="E364" s="129"/>
    </row>
    <row r="365" spans="4:5" s="109" customFormat="1">
      <c r="D365" s="129"/>
      <c r="E365" s="129"/>
    </row>
    <row r="366" spans="4:5" s="109" customFormat="1">
      <c r="D366" s="129"/>
      <c r="E366" s="129"/>
    </row>
    <row r="367" spans="4:5" s="109" customFormat="1">
      <c r="D367" s="129"/>
      <c r="E367" s="129"/>
    </row>
    <row r="368" spans="4:5" s="109" customFormat="1">
      <c r="D368" s="129"/>
      <c r="E368" s="129"/>
    </row>
    <row r="369" spans="4:5" s="109" customFormat="1">
      <c r="D369" s="129"/>
      <c r="E369" s="129"/>
    </row>
    <row r="370" spans="4:5" s="109" customFormat="1">
      <c r="D370" s="129"/>
      <c r="E370" s="129"/>
    </row>
    <row r="371" spans="4:5" s="109" customFormat="1">
      <c r="D371" s="129"/>
      <c r="E371" s="129"/>
    </row>
    <row r="372" spans="4:5" s="109" customFormat="1">
      <c r="D372" s="129"/>
      <c r="E372" s="129"/>
    </row>
    <row r="373" spans="4:5" s="109" customFormat="1">
      <c r="D373" s="129"/>
      <c r="E373" s="129"/>
    </row>
    <row r="374" spans="4:5" s="109" customFormat="1">
      <c r="D374" s="129"/>
      <c r="E374" s="129"/>
    </row>
    <row r="375" spans="4:5" s="109" customFormat="1">
      <c r="D375" s="129"/>
      <c r="E375" s="129"/>
    </row>
    <row r="376" spans="4:5" s="109" customFormat="1">
      <c r="D376" s="129"/>
      <c r="E376" s="129"/>
    </row>
    <row r="377" spans="4:5" s="109" customFormat="1">
      <c r="D377" s="129"/>
      <c r="E377" s="129"/>
    </row>
    <row r="378" spans="4:5" s="109" customFormat="1">
      <c r="D378" s="129"/>
      <c r="E378" s="129"/>
    </row>
    <row r="379" spans="4:5" s="109" customFormat="1">
      <c r="D379" s="129"/>
      <c r="E379" s="129"/>
    </row>
    <row r="380" spans="4:5" s="109" customFormat="1">
      <c r="D380" s="129"/>
      <c r="E380" s="129"/>
    </row>
    <row r="381" spans="4:5" s="109" customFormat="1">
      <c r="D381" s="129"/>
      <c r="E381" s="129"/>
    </row>
    <row r="382" spans="4:5" s="109" customFormat="1">
      <c r="D382" s="129"/>
      <c r="E382" s="129"/>
    </row>
    <row r="383" spans="4:5" s="109" customFormat="1">
      <c r="D383" s="129"/>
      <c r="E383" s="129"/>
    </row>
    <row r="384" spans="4:5" s="109" customFormat="1">
      <c r="D384" s="129"/>
      <c r="E384" s="129"/>
    </row>
    <row r="385" spans="4:5" s="109" customFormat="1">
      <c r="D385" s="129"/>
      <c r="E385" s="129"/>
    </row>
    <row r="386" spans="4:5" s="109" customFormat="1">
      <c r="D386" s="129"/>
      <c r="E386" s="129"/>
    </row>
    <row r="387" spans="4:5" s="109" customFormat="1">
      <c r="D387" s="129"/>
      <c r="E387" s="129"/>
    </row>
    <row r="388" spans="4:5" s="109" customFormat="1">
      <c r="D388" s="129"/>
      <c r="E388" s="129"/>
    </row>
    <row r="389" spans="4:5" s="109" customFormat="1">
      <c r="D389" s="129"/>
      <c r="E389" s="129"/>
    </row>
    <row r="390" spans="4:5" s="109" customFormat="1">
      <c r="D390" s="129"/>
      <c r="E390" s="129"/>
    </row>
    <row r="391" spans="4:5" s="109" customFormat="1">
      <c r="D391" s="129"/>
      <c r="E391" s="129"/>
    </row>
    <row r="392" spans="4:5" s="109" customFormat="1">
      <c r="D392" s="129"/>
      <c r="E392" s="129"/>
    </row>
    <row r="393" spans="4:5" s="109" customFormat="1">
      <c r="D393" s="129"/>
      <c r="E393" s="129"/>
    </row>
    <row r="394" spans="4:5" s="109" customFormat="1">
      <c r="D394" s="129"/>
      <c r="E394" s="129"/>
    </row>
    <row r="395" spans="4:5" s="109" customFormat="1">
      <c r="D395" s="129"/>
      <c r="E395" s="129"/>
    </row>
    <row r="396" spans="4:5" s="109" customFormat="1">
      <c r="D396" s="129"/>
      <c r="E396" s="129"/>
    </row>
    <row r="397" spans="4:5" s="109" customFormat="1">
      <c r="D397" s="129"/>
      <c r="E397" s="129"/>
    </row>
    <row r="398" spans="4:5" s="109" customFormat="1">
      <c r="D398" s="129"/>
      <c r="E398" s="129"/>
    </row>
    <row r="399" spans="4:5" s="109" customFormat="1">
      <c r="D399" s="129"/>
      <c r="E399" s="129"/>
    </row>
    <row r="400" spans="4:5" s="109" customFormat="1">
      <c r="D400" s="129"/>
      <c r="E400" s="129"/>
    </row>
    <row r="401" spans="4:5" s="109" customFormat="1">
      <c r="D401" s="129"/>
      <c r="E401" s="129"/>
    </row>
    <row r="402" spans="4:5" s="109" customFormat="1">
      <c r="D402" s="129"/>
      <c r="E402" s="129"/>
    </row>
    <row r="403" spans="4:5" s="109" customFormat="1">
      <c r="D403" s="129"/>
      <c r="E403" s="129"/>
    </row>
    <row r="404" spans="4:5" s="109" customFormat="1">
      <c r="D404" s="129"/>
      <c r="E404" s="129"/>
    </row>
    <row r="405" spans="4:5" s="109" customFormat="1">
      <c r="D405" s="129"/>
      <c r="E405" s="129"/>
    </row>
    <row r="406" spans="4:5" s="109" customFormat="1">
      <c r="D406" s="129"/>
      <c r="E406" s="129"/>
    </row>
    <row r="407" spans="4:5" s="109" customFormat="1">
      <c r="D407" s="129"/>
      <c r="E407" s="129"/>
    </row>
    <row r="408" spans="4:5" s="109" customFormat="1">
      <c r="D408" s="129"/>
      <c r="E408" s="129"/>
    </row>
    <row r="409" spans="4:5" s="109" customFormat="1">
      <c r="D409" s="129"/>
      <c r="E409" s="129"/>
    </row>
    <row r="410" spans="4:5" s="109" customFormat="1">
      <c r="D410" s="129"/>
      <c r="E410" s="129"/>
    </row>
    <row r="411" spans="4:5" s="109" customFormat="1">
      <c r="D411" s="129"/>
      <c r="E411" s="129"/>
    </row>
    <row r="412" spans="4:5" s="109" customFormat="1">
      <c r="D412" s="129"/>
      <c r="E412" s="129"/>
    </row>
    <row r="413" spans="4:5" s="109" customFormat="1">
      <c r="D413" s="129"/>
      <c r="E413" s="129"/>
    </row>
    <row r="414" spans="4:5" s="109" customFormat="1">
      <c r="D414" s="129"/>
      <c r="E414" s="129"/>
    </row>
    <row r="415" spans="4:5" s="109" customFormat="1">
      <c r="D415" s="129"/>
      <c r="E415" s="129"/>
    </row>
    <row r="416" spans="4:5" s="109" customFormat="1">
      <c r="D416" s="129"/>
      <c r="E416" s="129"/>
    </row>
    <row r="417" spans="4:5" s="109" customFormat="1">
      <c r="D417" s="129"/>
      <c r="E417" s="129"/>
    </row>
    <row r="418" spans="4:5" s="109" customFormat="1">
      <c r="D418" s="129"/>
      <c r="E418" s="129"/>
    </row>
    <row r="419" spans="4:5" s="109" customFormat="1">
      <c r="D419" s="129"/>
      <c r="E419" s="129"/>
    </row>
    <row r="420" spans="4:5" s="109" customFormat="1">
      <c r="D420" s="129"/>
      <c r="E420" s="129"/>
    </row>
    <row r="421" spans="4:5" s="109" customFormat="1">
      <c r="D421" s="129"/>
      <c r="E421" s="129"/>
    </row>
    <row r="422" spans="4:5" s="109" customFormat="1">
      <c r="D422" s="129"/>
      <c r="E422" s="129"/>
    </row>
    <row r="423" spans="4:5" s="109" customFormat="1">
      <c r="D423" s="129"/>
      <c r="E423" s="129"/>
    </row>
    <row r="424" spans="4:5" s="109" customFormat="1">
      <c r="D424" s="129"/>
      <c r="E424" s="129"/>
    </row>
    <row r="425" spans="4:5" s="109" customFormat="1">
      <c r="D425" s="129"/>
      <c r="E425" s="129"/>
    </row>
    <row r="426" spans="4:5" s="109" customFormat="1">
      <c r="D426" s="129"/>
      <c r="E426" s="129"/>
    </row>
    <row r="427" spans="4:5" s="109" customFormat="1">
      <c r="D427" s="129"/>
      <c r="E427" s="129"/>
    </row>
    <row r="428" spans="4:5" s="109" customFormat="1">
      <c r="D428" s="129"/>
      <c r="E428" s="129"/>
    </row>
    <row r="429" spans="4:5" s="109" customFormat="1">
      <c r="D429" s="129"/>
      <c r="E429" s="129"/>
    </row>
    <row r="430" spans="4:5" s="109" customFormat="1">
      <c r="D430" s="129"/>
      <c r="E430" s="129"/>
    </row>
    <row r="431" spans="4:5" s="109" customFormat="1">
      <c r="D431" s="129"/>
      <c r="E431" s="129"/>
    </row>
    <row r="432" spans="4:5" s="109" customFormat="1">
      <c r="D432" s="129"/>
      <c r="E432" s="129"/>
    </row>
    <row r="433" spans="4:5" s="109" customFormat="1">
      <c r="D433" s="129"/>
      <c r="E433" s="129"/>
    </row>
    <row r="434" spans="4:5" s="109" customFormat="1">
      <c r="D434" s="129"/>
      <c r="E434" s="129"/>
    </row>
    <row r="435" spans="4:5" s="109" customFormat="1">
      <c r="D435" s="129"/>
      <c r="E435" s="129"/>
    </row>
    <row r="436" spans="4:5" s="109" customFormat="1">
      <c r="D436" s="129"/>
      <c r="E436" s="129"/>
    </row>
    <row r="437" spans="4:5" s="109" customFormat="1">
      <c r="D437" s="129"/>
      <c r="E437" s="129"/>
    </row>
    <row r="438" spans="4:5" s="109" customFormat="1">
      <c r="D438" s="129"/>
      <c r="E438" s="129"/>
    </row>
    <row r="439" spans="4:5" s="109" customFormat="1">
      <c r="D439" s="129"/>
      <c r="E439" s="129"/>
    </row>
    <row r="440" spans="4:5" s="109" customFormat="1">
      <c r="D440" s="129"/>
      <c r="E440" s="129"/>
    </row>
    <row r="441" spans="4:5" s="109" customFormat="1">
      <c r="D441" s="129"/>
      <c r="E441" s="129"/>
    </row>
    <row r="442" spans="4:5" s="109" customFormat="1">
      <c r="D442" s="129"/>
      <c r="E442" s="129"/>
    </row>
    <row r="443" spans="4:5" s="109" customFormat="1">
      <c r="D443" s="129"/>
      <c r="E443" s="129"/>
    </row>
    <row r="444" spans="4:5" s="109" customFormat="1">
      <c r="D444" s="129"/>
      <c r="E444" s="129"/>
    </row>
    <row r="445" spans="4:5" s="109" customFormat="1">
      <c r="D445" s="129"/>
      <c r="E445" s="129"/>
    </row>
    <row r="446" spans="4:5" s="109" customFormat="1">
      <c r="D446" s="129"/>
      <c r="E446" s="129"/>
    </row>
    <row r="447" spans="4:5" s="109" customFormat="1">
      <c r="D447" s="129"/>
      <c r="E447" s="129"/>
    </row>
    <row r="448" spans="4:5" s="109" customFormat="1">
      <c r="D448" s="129"/>
      <c r="E448" s="129"/>
    </row>
    <row r="449" spans="4:5" s="109" customFormat="1">
      <c r="D449" s="129"/>
      <c r="E449" s="129"/>
    </row>
    <row r="450" spans="4:5" s="109" customFormat="1">
      <c r="D450" s="129"/>
      <c r="E450" s="129"/>
    </row>
    <row r="451" spans="4:5" s="109" customFormat="1">
      <c r="D451" s="129"/>
      <c r="E451" s="129"/>
    </row>
    <row r="452" spans="4:5" s="109" customFormat="1">
      <c r="D452" s="129"/>
      <c r="E452" s="129"/>
    </row>
    <row r="453" spans="4:5" s="109" customFormat="1">
      <c r="D453" s="129"/>
      <c r="E453" s="129"/>
    </row>
    <row r="454" spans="4:5" s="109" customFormat="1">
      <c r="D454" s="129"/>
      <c r="E454" s="129"/>
    </row>
    <row r="455" spans="4:5" s="109" customFormat="1">
      <c r="D455" s="129"/>
      <c r="E455" s="129"/>
    </row>
    <row r="456" spans="4:5" s="109" customFormat="1">
      <c r="D456" s="129"/>
      <c r="E456" s="129"/>
    </row>
    <row r="457" spans="4:5" s="109" customFormat="1">
      <c r="D457" s="129"/>
      <c r="E457" s="129"/>
    </row>
    <row r="458" spans="4:5" s="109" customFormat="1">
      <c r="D458" s="129"/>
      <c r="E458" s="129"/>
    </row>
    <row r="459" spans="4:5" s="109" customFormat="1">
      <c r="D459" s="129"/>
      <c r="E459" s="129"/>
    </row>
    <row r="460" spans="4:5" s="109" customFormat="1">
      <c r="D460" s="129"/>
      <c r="E460" s="129"/>
    </row>
    <row r="461" spans="4:5" s="109" customFormat="1">
      <c r="D461" s="129"/>
      <c r="E461" s="129"/>
    </row>
    <row r="462" spans="4:5" s="109" customFormat="1">
      <c r="D462" s="129"/>
      <c r="E462" s="129"/>
    </row>
    <row r="463" spans="4:5" s="109" customFormat="1">
      <c r="D463" s="129"/>
      <c r="E463" s="129"/>
    </row>
    <row r="464" spans="4:5" s="109" customFormat="1">
      <c r="D464" s="129"/>
      <c r="E464" s="129"/>
    </row>
    <row r="465" spans="4:5" s="109" customFormat="1">
      <c r="D465" s="129"/>
      <c r="E465" s="129"/>
    </row>
    <row r="466" spans="4:5" s="109" customFormat="1">
      <c r="D466" s="129"/>
      <c r="E466" s="129"/>
    </row>
    <row r="467" spans="4:5" s="109" customFormat="1">
      <c r="D467" s="129"/>
      <c r="E467" s="129"/>
    </row>
    <row r="468" spans="4:5" s="109" customFormat="1">
      <c r="D468" s="129"/>
      <c r="E468" s="129"/>
    </row>
    <row r="469" spans="4:5" s="109" customFormat="1">
      <c r="D469" s="129"/>
      <c r="E469" s="129"/>
    </row>
    <row r="470" spans="4:5" s="109" customFormat="1">
      <c r="D470" s="129"/>
      <c r="E470" s="129"/>
    </row>
    <row r="471" spans="4:5" s="109" customFormat="1">
      <c r="D471" s="129"/>
      <c r="E471" s="129"/>
    </row>
    <row r="472" spans="4:5" s="109" customFormat="1">
      <c r="D472" s="129"/>
      <c r="E472" s="129"/>
    </row>
    <row r="473" spans="4:5" s="109" customFormat="1">
      <c r="D473" s="129"/>
      <c r="E473" s="129"/>
    </row>
    <row r="474" spans="4:5" s="109" customFormat="1">
      <c r="D474" s="129"/>
      <c r="E474" s="129"/>
    </row>
    <row r="475" spans="4:5" s="109" customFormat="1">
      <c r="D475" s="129"/>
      <c r="E475" s="129"/>
    </row>
    <row r="476" spans="4:5" s="109" customFormat="1">
      <c r="D476" s="129"/>
      <c r="E476" s="129"/>
    </row>
    <row r="477" spans="4:5" s="109" customFormat="1">
      <c r="D477" s="129"/>
      <c r="E477" s="129"/>
    </row>
    <row r="478" spans="4:5" s="109" customFormat="1">
      <c r="D478" s="129"/>
      <c r="E478" s="129"/>
    </row>
    <row r="479" spans="4:5" s="109" customFormat="1">
      <c r="D479" s="129"/>
      <c r="E479" s="129"/>
    </row>
    <row r="480" spans="4:5" s="109" customFormat="1">
      <c r="D480" s="129"/>
      <c r="E480" s="129"/>
    </row>
    <row r="481" spans="4:5" s="109" customFormat="1">
      <c r="D481" s="129"/>
      <c r="E481" s="129"/>
    </row>
    <row r="482" spans="4:5" s="109" customFormat="1">
      <c r="D482" s="129"/>
      <c r="E482" s="129"/>
    </row>
    <row r="483" spans="4:5" s="109" customFormat="1">
      <c r="D483" s="129"/>
      <c r="E483" s="129"/>
    </row>
    <row r="484" spans="4:5" s="109" customFormat="1">
      <c r="D484" s="129"/>
      <c r="E484" s="129"/>
    </row>
    <row r="485" spans="4:5" s="109" customFormat="1">
      <c r="D485" s="129"/>
      <c r="E485" s="129"/>
    </row>
    <row r="486" spans="4:5" s="109" customFormat="1">
      <c r="D486" s="129"/>
      <c r="E486" s="129"/>
    </row>
    <row r="487" spans="4:5" s="109" customFormat="1">
      <c r="D487" s="129"/>
      <c r="E487" s="129"/>
    </row>
    <row r="488" spans="4:5" s="109" customFormat="1">
      <c r="D488" s="129"/>
      <c r="E488" s="129"/>
    </row>
    <row r="489" spans="4:5" s="109" customFormat="1">
      <c r="D489" s="129"/>
      <c r="E489" s="129"/>
    </row>
    <row r="490" spans="4:5" s="109" customFormat="1">
      <c r="D490" s="129"/>
      <c r="E490" s="129"/>
    </row>
    <row r="491" spans="4:5" s="109" customFormat="1">
      <c r="D491" s="129"/>
      <c r="E491" s="129"/>
    </row>
    <row r="492" spans="4:5" s="109" customFormat="1">
      <c r="D492" s="129"/>
      <c r="E492" s="129"/>
    </row>
    <row r="493" spans="4:5" s="109" customFormat="1">
      <c r="D493" s="129"/>
      <c r="E493" s="129"/>
    </row>
    <row r="494" spans="4:5" s="109" customFormat="1">
      <c r="D494" s="129"/>
      <c r="E494" s="129"/>
    </row>
    <row r="495" spans="4:5" s="109" customFormat="1">
      <c r="D495" s="129"/>
      <c r="E495" s="129"/>
    </row>
    <row r="496" spans="4:5" s="109" customFormat="1">
      <c r="D496" s="129"/>
      <c r="E496" s="129"/>
    </row>
    <row r="497" spans="4:5" s="109" customFormat="1">
      <c r="D497" s="129"/>
      <c r="E497" s="129"/>
    </row>
    <row r="498" spans="4:5" s="109" customFormat="1">
      <c r="D498" s="129"/>
      <c r="E498" s="129"/>
    </row>
    <row r="499" spans="4:5" s="109" customFormat="1">
      <c r="D499" s="129"/>
      <c r="E499" s="129"/>
    </row>
    <row r="500" spans="4:5" s="109" customFormat="1">
      <c r="D500" s="129"/>
      <c r="E500" s="129"/>
    </row>
    <row r="501" spans="4:5" s="109" customFormat="1">
      <c r="D501" s="129"/>
      <c r="E501" s="129"/>
    </row>
    <row r="502" spans="4:5" s="109" customFormat="1">
      <c r="D502" s="129"/>
      <c r="E502" s="129"/>
    </row>
    <row r="503" spans="4:5" s="109" customFormat="1">
      <c r="D503" s="129"/>
      <c r="E503" s="129"/>
    </row>
    <row r="504" spans="4:5" s="109" customFormat="1">
      <c r="D504" s="129"/>
      <c r="E504" s="129"/>
    </row>
    <row r="505" spans="4:5" s="109" customFormat="1">
      <c r="D505" s="129"/>
      <c r="E505" s="129"/>
    </row>
    <row r="506" spans="4:5" s="109" customFormat="1">
      <c r="D506" s="129"/>
      <c r="E506" s="129"/>
    </row>
    <row r="507" spans="4:5" s="109" customFormat="1">
      <c r="D507" s="129"/>
      <c r="E507" s="129"/>
    </row>
    <row r="508" spans="4:5" s="109" customFormat="1">
      <c r="D508" s="129"/>
      <c r="E508" s="129"/>
    </row>
    <row r="509" spans="4:5" s="109" customFormat="1">
      <c r="D509" s="129"/>
      <c r="E509" s="129"/>
    </row>
    <row r="510" spans="4:5" s="109" customFormat="1">
      <c r="D510" s="129"/>
      <c r="E510" s="129"/>
    </row>
    <row r="511" spans="4:5" s="109" customFormat="1">
      <c r="D511" s="129"/>
      <c r="E511" s="129"/>
    </row>
    <row r="512" spans="4:5" s="109" customFormat="1">
      <c r="D512" s="129"/>
      <c r="E512" s="129"/>
    </row>
    <row r="513" spans="4:5" s="109" customFormat="1">
      <c r="D513" s="129"/>
      <c r="E513" s="129"/>
    </row>
    <row r="514" spans="4:5" s="109" customFormat="1">
      <c r="D514" s="129"/>
      <c r="E514" s="129"/>
    </row>
    <row r="515" spans="4:5" s="109" customFormat="1">
      <c r="D515" s="129"/>
      <c r="E515" s="129"/>
    </row>
    <row r="516" spans="4:5" s="109" customFormat="1">
      <c r="D516" s="129"/>
      <c r="E516" s="129"/>
    </row>
    <row r="517" spans="4:5" s="109" customFormat="1">
      <c r="D517" s="129"/>
      <c r="E517" s="129"/>
    </row>
    <row r="518" spans="4:5" s="109" customFormat="1">
      <c r="D518" s="129"/>
      <c r="E518" s="129"/>
    </row>
    <row r="519" spans="4:5" s="109" customFormat="1">
      <c r="D519" s="129"/>
      <c r="E519" s="129"/>
    </row>
    <row r="520" spans="4:5" s="109" customFormat="1">
      <c r="D520" s="129"/>
      <c r="E520" s="129"/>
    </row>
    <row r="521" spans="4:5" s="109" customFormat="1">
      <c r="D521" s="129"/>
      <c r="E521" s="129"/>
    </row>
    <row r="522" spans="4:5" s="109" customFormat="1">
      <c r="D522" s="129"/>
      <c r="E522" s="129"/>
    </row>
    <row r="523" spans="4:5" s="109" customFormat="1">
      <c r="D523" s="129"/>
      <c r="E523" s="129"/>
    </row>
    <row r="524" spans="4:5" s="109" customFormat="1">
      <c r="D524" s="129"/>
      <c r="E524" s="129"/>
    </row>
    <row r="525" spans="4:5" s="109" customFormat="1">
      <c r="D525" s="129"/>
      <c r="E525" s="129"/>
    </row>
  </sheetData>
  <sheetProtection algorithmName="SHA-512" hashValue="Cdq9/cimy3NlZSBrPCXR31KgpA/PDCk8PLUnQtulN5C5gEZYMNXMvA++oZMR8BG2dOKGVEB9bi+a3SFM9K07FQ==" saltValue="symRdaF3g+jh+uEWa0TC4A==" spinCount="100000" sheet="1" objects="1" scenarios="1"/>
  <mergeCells count="22">
    <mergeCell ref="B48:C48"/>
    <mergeCell ref="D48:E48"/>
    <mergeCell ref="B42:B47"/>
    <mergeCell ref="D42:E42"/>
    <mergeCell ref="D43:E43"/>
    <mergeCell ref="D44:E44"/>
    <mergeCell ref="D45:E45"/>
    <mergeCell ref="D46:E46"/>
    <mergeCell ref="D47:E47"/>
    <mergeCell ref="C1:E1"/>
    <mergeCell ref="B40:C40"/>
    <mergeCell ref="D40:E40"/>
    <mergeCell ref="B4:C4"/>
    <mergeCell ref="D4:E4"/>
    <mergeCell ref="D5:E5"/>
    <mergeCell ref="B8:E8"/>
    <mergeCell ref="B9:C10"/>
    <mergeCell ref="D9:E9"/>
    <mergeCell ref="D39:E39"/>
    <mergeCell ref="B11:B21"/>
    <mergeCell ref="B22:B38"/>
    <mergeCell ref="B2:E2"/>
  </mergeCells>
  <conditionalFormatting sqref="D5:E5">
    <cfRule type="expression" dxfId="1" priority="1">
      <formula>IF(D5="inserisci il codice fiscale corretto",TRUE,FALSE)</formula>
    </cfRule>
  </conditionalFormatting>
  <hyperlinks>
    <hyperlink ref="C6" location="elenco_spese!A1" display="elenco_spese!A1" xr:uid="{00000000-0004-0000-0100-000000000000}"/>
  </hyperlinks>
  <pageMargins left="0.7" right="0.7" top="0.75" bottom="0.75" header="0.3" footer="0.3"/>
  <pageSetup paperSize="9" scale="74" orientation="portrait" r:id="rId1"/>
  <ignoredErrors>
    <ignoredError sqref="E12"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9C33190F-2A71-4D65-837B-05F87A71AB2B}">
          <x14:formula1>
            <xm:f>data!$E$1:$E$2</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398"/>
  <sheetViews>
    <sheetView topLeftCell="A3" zoomScale="120" zoomScaleNormal="120" workbookViewId="0">
      <pane ySplit="5" topLeftCell="A8" activePane="bottomLeft" state="frozen"/>
      <selection activeCell="A3" sqref="A3"/>
      <selection pane="bottomLeft"/>
    </sheetView>
  </sheetViews>
  <sheetFormatPr defaultColWidth="9.140625" defaultRowHeight="13.5"/>
  <cols>
    <col min="1" max="1" width="9.140625" style="179"/>
    <col min="2" max="2" width="25.140625" style="190" bestFit="1" customWidth="1"/>
    <col min="3" max="3" width="15.7109375" style="190" customWidth="1"/>
    <col min="4" max="4" width="35" style="190" customWidth="1"/>
    <col min="5" max="5" width="32.42578125" style="190" customWidth="1"/>
    <col min="6" max="6" width="9.140625" style="191"/>
    <col min="7" max="7" width="9.140625" style="192"/>
    <col min="8" max="8" width="9.140625" style="193"/>
    <col min="9" max="9" width="17.42578125" style="193" bestFit="1" customWidth="1"/>
    <col min="10" max="10" width="20.42578125" style="193" customWidth="1"/>
    <col min="11" max="11" width="12" style="190" customWidth="1"/>
    <col min="12" max="12" width="10.140625" style="193" bestFit="1" customWidth="1"/>
    <col min="13" max="13" width="20.140625" style="179" customWidth="1"/>
    <col min="14" max="14" width="20.140625" style="179" hidden="1" customWidth="1"/>
    <col min="15" max="15" width="74.42578125" style="179" bestFit="1" customWidth="1"/>
    <col min="16" max="16384" width="9.140625" style="179"/>
  </cols>
  <sheetData>
    <row r="1" spans="1:15" ht="16.5">
      <c r="B1" s="3"/>
      <c r="C1" s="4"/>
      <c r="D1" s="4"/>
      <c r="E1" s="4"/>
      <c r="F1" s="8"/>
      <c r="G1" s="9"/>
      <c r="H1" s="10"/>
      <c r="I1" s="11"/>
      <c r="J1" s="12"/>
      <c r="K1" s="7"/>
      <c r="L1" s="10"/>
      <c r="M1" s="2"/>
      <c r="N1" s="13" t="s">
        <v>0</v>
      </c>
    </row>
    <row r="2" spans="1:15" ht="16.5">
      <c r="B2" s="3"/>
      <c r="C2" s="5" t="s">
        <v>1</v>
      </c>
      <c r="D2" s="6"/>
      <c r="E2" s="6"/>
      <c r="F2" s="8"/>
      <c r="G2" s="9"/>
      <c r="H2" s="10"/>
      <c r="I2" s="11"/>
      <c r="J2" s="12"/>
      <c r="K2" s="7"/>
      <c r="L2" s="10"/>
      <c r="M2" s="2"/>
      <c r="N2" s="14"/>
    </row>
    <row r="3" spans="1:15" ht="16.5">
      <c r="A3" s="180"/>
      <c r="B3" s="93" t="s">
        <v>981</v>
      </c>
      <c r="C3" s="68"/>
      <c r="D3" s="69"/>
      <c r="E3" s="69"/>
      <c r="F3" s="70"/>
      <c r="G3" s="71"/>
      <c r="H3" s="72"/>
      <c r="I3" s="73"/>
      <c r="J3" s="74"/>
      <c r="K3" s="75"/>
      <c r="L3" s="72"/>
      <c r="M3" s="76"/>
      <c r="N3" s="14"/>
    </row>
    <row r="4" spans="1:15" ht="30.75" customHeight="1">
      <c r="A4" s="181"/>
      <c r="B4" s="92"/>
      <c r="C4" s="28" t="s">
        <v>2</v>
      </c>
      <c r="D4" s="28"/>
      <c r="E4" s="28"/>
      <c r="F4" s="29"/>
      <c r="G4" s="30"/>
      <c r="H4" s="31"/>
      <c r="I4" s="32"/>
      <c r="J4" s="33"/>
      <c r="K4" s="99" t="s">
        <v>3</v>
      </c>
      <c r="L4" s="99"/>
      <c r="M4" s="99"/>
      <c r="N4" s="99"/>
      <c r="O4" s="182"/>
    </row>
    <row r="5" spans="1:15" ht="8.25" hidden="1" customHeight="1">
      <c r="B5" s="34"/>
      <c r="C5" s="35"/>
      <c r="D5" s="35"/>
      <c r="E5" s="35"/>
      <c r="F5" s="29"/>
      <c r="G5" s="30"/>
      <c r="H5" s="31"/>
      <c r="I5" s="36"/>
      <c r="J5" s="37"/>
      <c r="K5" s="38"/>
      <c r="L5" s="39"/>
      <c r="M5" s="40"/>
      <c r="N5" s="41"/>
      <c r="O5" s="182"/>
    </row>
    <row r="6" spans="1:15">
      <c r="B6" s="97" t="s">
        <v>9</v>
      </c>
      <c r="C6" s="100" t="s">
        <v>4</v>
      </c>
      <c r="D6" s="102" t="s">
        <v>5</v>
      </c>
      <c r="E6" s="104" t="s">
        <v>6</v>
      </c>
      <c r="F6" s="106" t="s">
        <v>7</v>
      </c>
      <c r="G6" s="107"/>
      <c r="H6" s="107"/>
      <c r="I6" s="107"/>
      <c r="J6" s="108"/>
      <c r="K6" s="106" t="s">
        <v>8</v>
      </c>
      <c r="L6" s="107"/>
      <c r="M6" s="108"/>
      <c r="N6" s="117"/>
      <c r="O6" s="182"/>
    </row>
    <row r="7" spans="1:15" ht="28.5" customHeight="1">
      <c r="B7" s="98"/>
      <c r="C7" s="101"/>
      <c r="D7" s="103"/>
      <c r="E7" s="105"/>
      <c r="F7" s="52" t="s">
        <v>38</v>
      </c>
      <c r="G7" s="53" t="s">
        <v>10</v>
      </c>
      <c r="H7" s="54" t="s">
        <v>975</v>
      </c>
      <c r="I7" s="55" t="s">
        <v>974</v>
      </c>
      <c r="J7" s="56" t="s">
        <v>11</v>
      </c>
      <c r="K7" s="94" t="s">
        <v>12</v>
      </c>
      <c r="L7" s="57" t="s">
        <v>13</v>
      </c>
      <c r="M7" s="58" t="s">
        <v>10</v>
      </c>
      <c r="N7" s="117"/>
    </row>
    <row r="8" spans="1:15">
      <c r="B8" s="42"/>
      <c r="C8" s="43"/>
      <c r="D8" s="44"/>
      <c r="E8" s="45"/>
      <c r="F8" s="46"/>
      <c r="G8" s="47"/>
      <c r="H8" s="18"/>
      <c r="I8" s="48"/>
      <c r="J8" s="49"/>
      <c r="K8" s="43"/>
      <c r="L8" s="50"/>
      <c r="M8" s="51"/>
      <c r="N8" s="183" t="str">
        <f>IF(M8&gt;riepilogo!$D$5,"dopo" &amp; B8,"prima" &amp; B8)</f>
        <v>prima</v>
      </c>
    </row>
    <row r="9" spans="1:15">
      <c r="B9" s="19"/>
      <c r="C9" s="15"/>
      <c r="D9" s="16"/>
      <c r="E9" s="17"/>
      <c r="F9" s="20"/>
      <c r="G9" s="21"/>
      <c r="H9" s="22"/>
      <c r="I9" s="23"/>
      <c r="J9" s="24"/>
      <c r="K9" s="15"/>
      <c r="L9" s="25"/>
      <c r="M9" s="51"/>
      <c r="N9" s="183" t="str">
        <f>IF(M9&gt;riepilogo!$D$5,"dopo" &amp; B9,"prima" &amp; B9)</f>
        <v>prima</v>
      </c>
    </row>
    <row r="10" spans="1:15">
      <c r="B10" s="19"/>
      <c r="C10" s="16"/>
      <c r="D10" s="16"/>
      <c r="E10" s="17"/>
      <c r="F10" s="20"/>
      <c r="G10" s="21"/>
      <c r="H10" s="26"/>
      <c r="I10" s="27"/>
      <c r="J10" s="26"/>
      <c r="K10" s="15"/>
      <c r="L10" s="25"/>
      <c r="M10" s="51"/>
      <c r="N10" s="183" t="str">
        <f>IF(M10&gt;riepilogo!$D$5,"dopo" &amp; B10,"prima" &amp; B10)</f>
        <v>prima</v>
      </c>
    </row>
    <row r="11" spans="1:15">
      <c r="B11" s="19"/>
      <c r="C11" s="16"/>
      <c r="D11" s="16"/>
      <c r="E11" s="17"/>
      <c r="F11" s="20"/>
      <c r="G11" s="21"/>
      <c r="H11" s="26"/>
      <c r="I11" s="27"/>
      <c r="J11" s="26"/>
      <c r="K11" s="15"/>
      <c r="L11" s="27"/>
      <c r="M11" s="51"/>
      <c r="N11" s="184" t="str">
        <f>IF(M11&gt;riepilogo!$D$5,"dopo" &amp; B11,"prima" &amp; B11)</f>
        <v>prima</v>
      </c>
    </row>
    <row r="12" spans="1:15">
      <c r="B12" s="19"/>
      <c r="C12" s="16"/>
      <c r="D12" s="16"/>
      <c r="E12" s="17"/>
      <c r="F12" s="20"/>
      <c r="G12" s="21"/>
      <c r="H12" s="26"/>
      <c r="I12" s="27"/>
      <c r="J12" s="26"/>
      <c r="K12" s="15"/>
      <c r="L12" s="27"/>
      <c r="M12" s="51"/>
      <c r="N12" s="184" t="str">
        <f>IF(M12&gt;riepilogo!$D$5,"dopo" &amp; B12,"prima" &amp; B12)</f>
        <v>prima</v>
      </c>
    </row>
    <row r="13" spans="1:15">
      <c r="B13" s="19"/>
      <c r="C13" s="16"/>
      <c r="D13" s="16"/>
      <c r="E13" s="17"/>
      <c r="F13" s="20"/>
      <c r="G13" s="21"/>
      <c r="H13" s="26"/>
      <c r="I13" s="27"/>
      <c r="J13" s="26"/>
      <c r="K13" s="15"/>
      <c r="L13" s="27"/>
      <c r="M13" s="51"/>
      <c r="N13" s="184" t="str">
        <f>IF(M13&gt;riepilogo!$D$5,"dopo" &amp; B13,"prima" &amp; B13)</f>
        <v>prima</v>
      </c>
    </row>
    <row r="14" spans="1:15">
      <c r="B14" s="19"/>
      <c r="C14" s="16"/>
      <c r="D14" s="16"/>
      <c r="E14" s="17"/>
      <c r="F14" s="20"/>
      <c r="G14" s="21"/>
      <c r="H14" s="26"/>
      <c r="I14" s="27"/>
      <c r="J14" s="26"/>
      <c r="K14" s="15"/>
      <c r="L14" s="27"/>
      <c r="M14" s="51"/>
      <c r="N14" s="184" t="str">
        <f>IF(M14&gt;riepilogo!$D$5,"dopo" &amp; B14,"prima" &amp; B14)</f>
        <v>prima</v>
      </c>
    </row>
    <row r="15" spans="1:15">
      <c r="B15" s="19"/>
      <c r="C15" s="16"/>
      <c r="D15" s="16"/>
      <c r="E15" s="17"/>
      <c r="F15" s="20"/>
      <c r="G15" s="21"/>
      <c r="H15" s="26"/>
      <c r="I15" s="27"/>
      <c r="J15" s="26"/>
      <c r="K15" s="15"/>
      <c r="L15" s="27"/>
      <c r="M15" s="51"/>
      <c r="N15" s="184" t="str">
        <f>IF(M15&gt;riepilogo!$D$5,"dopo" &amp; B15,"prima" &amp; B15)</f>
        <v>prima</v>
      </c>
    </row>
    <row r="16" spans="1:15">
      <c r="B16" s="19"/>
      <c r="C16" s="16"/>
      <c r="D16" s="16"/>
      <c r="E16" s="17"/>
      <c r="F16" s="20"/>
      <c r="G16" s="21"/>
      <c r="H16" s="26"/>
      <c r="I16" s="27"/>
      <c r="J16" s="26"/>
      <c r="K16" s="15"/>
      <c r="L16" s="27"/>
      <c r="M16" s="51"/>
      <c r="N16" s="184" t="str">
        <f>IF(M16&gt;riepilogo!$D$5,"dopo" &amp; B16,"prima" &amp; B16)</f>
        <v>prima</v>
      </c>
    </row>
    <row r="17" spans="2:14">
      <c r="B17" s="19"/>
      <c r="C17" s="16"/>
      <c r="D17" s="16"/>
      <c r="E17" s="17"/>
      <c r="F17" s="20"/>
      <c r="G17" s="21"/>
      <c r="H17" s="26"/>
      <c r="I17" s="27"/>
      <c r="J17" s="26"/>
      <c r="K17" s="15"/>
      <c r="L17" s="27"/>
      <c r="M17" s="51"/>
      <c r="N17" s="184" t="str">
        <f>IF(M17&gt;riepilogo!$D$5,"dopo" &amp; B17,"prima" &amp; B17)</f>
        <v>prima</v>
      </c>
    </row>
    <row r="18" spans="2:14">
      <c r="B18" s="19"/>
      <c r="C18" s="16"/>
      <c r="D18" s="16"/>
      <c r="E18" s="17"/>
      <c r="F18" s="20"/>
      <c r="G18" s="21"/>
      <c r="H18" s="26"/>
      <c r="I18" s="27"/>
      <c r="J18" s="26"/>
      <c r="K18" s="15"/>
      <c r="L18" s="27"/>
      <c r="M18" s="51"/>
      <c r="N18" s="184" t="str">
        <f>IF(M18&gt;riepilogo!$D$5,"dopo" &amp; B18,"prima" &amp; B18)</f>
        <v>prima</v>
      </c>
    </row>
    <row r="19" spans="2:14">
      <c r="B19" s="19"/>
      <c r="C19" s="16"/>
      <c r="D19" s="16"/>
      <c r="E19" s="17"/>
      <c r="F19" s="20"/>
      <c r="G19" s="21"/>
      <c r="H19" s="26"/>
      <c r="I19" s="27"/>
      <c r="J19" s="26"/>
      <c r="K19" s="15"/>
      <c r="L19" s="27"/>
      <c r="M19" s="51"/>
      <c r="N19" s="184" t="str">
        <f>IF(M19&gt;riepilogo!$D$5,"dopo" &amp; B19,"prima" &amp; B19)</f>
        <v>prima</v>
      </c>
    </row>
    <row r="20" spans="2:14">
      <c r="B20" s="19"/>
      <c r="C20" s="16"/>
      <c r="D20" s="16"/>
      <c r="E20" s="17"/>
      <c r="F20" s="20"/>
      <c r="G20" s="21"/>
      <c r="H20" s="26"/>
      <c r="I20" s="27"/>
      <c r="J20" s="26"/>
      <c r="K20" s="15"/>
      <c r="L20" s="27"/>
      <c r="M20" s="51"/>
      <c r="N20" s="184" t="str">
        <f>IF(M20&gt;riepilogo!$D$5,"dopo" &amp; B20,"prima" &amp; B20)</f>
        <v>prima</v>
      </c>
    </row>
    <row r="21" spans="2:14">
      <c r="B21" s="19"/>
      <c r="C21" s="16"/>
      <c r="D21" s="16"/>
      <c r="E21" s="17"/>
      <c r="F21" s="20"/>
      <c r="G21" s="21"/>
      <c r="H21" s="26"/>
      <c r="I21" s="27"/>
      <c r="J21" s="26"/>
      <c r="K21" s="15"/>
      <c r="L21" s="27"/>
      <c r="M21" s="51"/>
      <c r="N21" s="184" t="str">
        <f>IF(M21&gt;riepilogo!$D$5,"dopo" &amp; B21,"prima" &amp; B21)</f>
        <v>prima</v>
      </c>
    </row>
    <row r="22" spans="2:14">
      <c r="B22" s="19"/>
      <c r="C22" s="16"/>
      <c r="D22" s="16"/>
      <c r="E22" s="17"/>
      <c r="F22" s="20"/>
      <c r="G22" s="21"/>
      <c r="H22" s="26"/>
      <c r="I22" s="27"/>
      <c r="J22" s="26"/>
      <c r="K22" s="15"/>
      <c r="L22" s="27"/>
      <c r="M22" s="51"/>
      <c r="N22" s="184" t="str">
        <f>IF(M22&gt;riepilogo!$D$5,"dopo" &amp; B22,"prima" &amp; B22)</f>
        <v>prima</v>
      </c>
    </row>
    <row r="23" spans="2:14">
      <c r="B23" s="19"/>
      <c r="C23" s="16"/>
      <c r="D23" s="16"/>
      <c r="E23" s="17"/>
      <c r="F23" s="20"/>
      <c r="G23" s="21"/>
      <c r="H23" s="26"/>
      <c r="I23" s="27"/>
      <c r="J23" s="26"/>
      <c r="K23" s="15"/>
      <c r="L23" s="27"/>
      <c r="M23" s="51"/>
      <c r="N23" s="184" t="str">
        <f>IF(M23&gt;riepilogo!$D$5,"dopo" &amp; B23,"prima" &amp; B23)</f>
        <v>prima</v>
      </c>
    </row>
    <row r="24" spans="2:14">
      <c r="B24" s="19"/>
      <c r="C24" s="16"/>
      <c r="D24" s="16"/>
      <c r="E24" s="17"/>
      <c r="F24" s="20"/>
      <c r="G24" s="21"/>
      <c r="H24" s="26"/>
      <c r="I24" s="27"/>
      <c r="J24" s="26"/>
      <c r="K24" s="15"/>
      <c r="L24" s="27"/>
      <c r="M24" s="51"/>
      <c r="N24" s="184" t="str">
        <f>IF(M24&gt;riepilogo!$D$5,"dopo" &amp; B24,"prima" &amp; B24)</f>
        <v>prima</v>
      </c>
    </row>
    <row r="25" spans="2:14">
      <c r="B25" s="19"/>
      <c r="C25" s="16"/>
      <c r="D25" s="16"/>
      <c r="E25" s="17"/>
      <c r="F25" s="20"/>
      <c r="G25" s="21"/>
      <c r="H25" s="26"/>
      <c r="I25" s="27"/>
      <c r="J25" s="26"/>
      <c r="K25" s="15"/>
      <c r="L25" s="27"/>
      <c r="M25" s="51"/>
      <c r="N25" s="184" t="str">
        <f>IF(M25&gt;riepilogo!$D$5,"dopo" &amp; B25,"prima" &amp; B25)</f>
        <v>prima</v>
      </c>
    </row>
    <row r="26" spans="2:14">
      <c r="B26" s="19"/>
      <c r="C26" s="16"/>
      <c r="D26" s="16"/>
      <c r="E26" s="17"/>
      <c r="F26" s="20"/>
      <c r="G26" s="21"/>
      <c r="H26" s="26"/>
      <c r="I26" s="27"/>
      <c r="J26" s="26"/>
      <c r="K26" s="15"/>
      <c r="L26" s="27"/>
      <c r="M26" s="51"/>
      <c r="N26" s="184" t="str">
        <f>IF(M26&gt;riepilogo!$D$5,"dopo" &amp; B26,"prima" &amp; B26)</f>
        <v>prima</v>
      </c>
    </row>
    <row r="27" spans="2:14">
      <c r="B27" s="19"/>
      <c r="C27" s="16"/>
      <c r="D27" s="16"/>
      <c r="E27" s="17"/>
      <c r="F27" s="20"/>
      <c r="G27" s="21"/>
      <c r="H27" s="26"/>
      <c r="I27" s="27"/>
      <c r="J27" s="26"/>
      <c r="K27" s="15"/>
      <c r="L27" s="27"/>
      <c r="M27" s="51"/>
      <c r="N27" s="184" t="str">
        <f>IF(M27&gt;riepilogo!$D$5,"dopo" &amp; B27,"prima" &amp; B27)</f>
        <v>prima</v>
      </c>
    </row>
    <row r="28" spans="2:14">
      <c r="B28" s="19"/>
      <c r="C28" s="16"/>
      <c r="D28" s="16"/>
      <c r="E28" s="17"/>
      <c r="F28" s="20"/>
      <c r="G28" s="21"/>
      <c r="H28" s="26"/>
      <c r="I28" s="27"/>
      <c r="J28" s="26"/>
      <c r="K28" s="15"/>
      <c r="L28" s="27"/>
      <c r="M28" s="51"/>
      <c r="N28" s="184" t="str">
        <f>IF(M28&gt;riepilogo!$D$5,"dopo" &amp; B28,"prima" &amp; B28)</f>
        <v>prima</v>
      </c>
    </row>
    <row r="29" spans="2:14">
      <c r="B29" s="19"/>
      <c r="C29" s="16"/>
      <c r="D29" s="16"/>
      <c r="E29" s="17"/>
      <c r="F29" s="20"/>
      <c r="G29" s="21"/>
      <c r="H29" s="26"/>
      <c r="I29" s="27"/>
      <c r="J29" s="26"/>
      <c r="K29" s="15"/>
      <c r="L29" s="27"/>
      <c r="M29" s="51"/>
      <c r="N29" s="184" t="str">
        <f>IF(M29&gt;riepilogo!$D$5,"dopo" &amp; B29,"prima" &amp; B29)</f>
        <v>prima</v>
      </c>
    </row>
    <row r="30" spans="2:14">
      <c r="B30" s="19"/>
      <c r="C30" s="16"/>
      <c r="D30" s="16"/>
      <c r="E30" s="17"/>
      <c r="F30" s="20"/>
      <c r="G30" s="21"/>
      <c r="H30" s="26"/>
      <c r="I30" s="27"/>
      <c r="J30" s="26"/>
      <c r="K30" s="15"/>
      <c r="L30" s="27"/>
      <c r="M30" s="51"/>
      <c r="N30" s="184" t="str">
        <f>IF(M30&gt;riepilogo!$D$5,"dopo" &amp; B30,"prima" &amp; B30)</f>
        <v>prima</v>
      </c>
    </row>
    <row r="31" spans="2:14">
      <c r="B31" s="19"/>
      <c r="C31" s="16"/>
      <c r="D31" s="16"/>
      <c r="E31" s="17"/>
      <c r="F31" s="20"/>
      <c r="G31" s="21"/>
      <c r="H31" s="26"/>
      <c r="I31" s="27"/>
      <c r="J31" s="26"/>
      <c r="K31" s="15"/>
      <c r="L31" s="27"/>
      <c r="M31" s="51"/>
      <c r="N31" s="184" t="str">
        <f>IF(M31&gt;riepilogo!$D$5,"dopo" &amp; B31,"prima" &amp; B31)</f>
        <v>prima</v>
      </c>
    </row>
    <row r="32" spans="2:14">
      <c r="B32" s="19"/>
      <c r="C32" s="16"/>
      <c r="D32" s="16"/>
      <c r="E32" s="17"/>
      <c r="F32" s="20"/>
      <c r="G32" s="21"/>
      <c r="H32" s="26"/>
      <c r="I32" s="27"/>
      <c r="J32" s="26"/>
      <c r="K32" s="15"/>
      <c r="L32" s="27"/>
      <c r="M32" s="51"/>
      <c r="N32" s="184" t="str">
        <f>IF(M32&gt;riepilogo!$D$5,"dopo" &amp; B32,"prima" &amp; B32)</f>
        <v>prima</v>
      </c>
    </row>
    <row r="33" spans="2:14">
      <c r="B33" s="80"/>
      <c r="C33" s="81"/>
      <c r="D33" s="81"/>
      <c r="E33" s="82"/>
      <c r="F33" s="83"/>
      <c r="G33" s="84"/>
      <c r="H33" s="85"/>
      <c r="I33" s="86"/>
      <c r="J33" s="85"/>
      <c r="K33" s="87"/>
      <c r="L33" s="86"/>
      <c r="M33" s="51"/>
      <c r="N33" s="184" t="str">
        <f>IF(M33&gt;riepilogo!$D$5,"dopo" &amp; B33,"prima" &amp; B33)</f>
        <v>prima</v>
      </c>
    </row>
    <row r="34" spans="2:14">
      <c r="B34" s="80"/>
      <c r="C34" s="81"/>
      <c r="D34" s="81"/>
      <c r="E34" s="82"/>
      <c r="F34" s="83"/>
      <c r="G34" s="84"/>
      <c r="H34" s="85"/>
      <c r="I34" s="86"/>
      <c r="J34" s="85"/>
      <c r="K34" s="87"/>
      <c r="L34" s="86"/>
      <c r="M34" s="51"/>
      <c r="N34" s="184" t="str">
        <f>IF(M34&gt;riepilogo!$D$5,"dopo" &amp; B34,"prima" &amp; B34)</f>
        <v>prima</v>
      </c>
    </row>
    <row r="35" spans="2:14">
      <c r="B35" s="80"/>
      <c r="C35" s="81"/>
      <c r="D35" s="81"/>
      <c r="E35" s="82"/>
      <c r="F35" s="83"/>
      <c r="G35" s="84"/>
      <c r="H35" s="85"/>
      <c r="I35" s="86"/>
      <c r="J35" s="85"/>
      <c r="K35" s="87"/>
      <c r="L35" s="86"/>
      <c r="M35" s="51"/>
      <c r="N35" s="184" t="str">
        <f>IF(M35&gt;riepilogo!$D$5,"dopo" &amp; B35,"prima" &amp; B35)</f>
        <v>prima</v>
      </c>
    </row>
    <row r="36" spans="2:14">
      <c r="B36" s="80"/>
      <c r="C36" s="81"/>
      <c r="D36" s="81"/>
      <c r="E36" s="82"/>
      <c r="F36" s="83"/>
      <c r="G36" s="84"/>
      <c r="H36" s="85"/>
      <c r="I36" s="86"/>
      <c r="J36" s="85"/>
      <c r="K36" s="87"/>
      <c r="L36" s="86"/>
      <c r="M36" s="88"/>
      <c r="N36" s="184" t="str">
        <f>IF(M36&gt;riepilogo!$D$5,"dopo" &amp; B36,"prima" &amp; B36)</f>
        <v>prima</v>
      </c>
    </row>
    <row r="37" spans="2:14">
      <c r="B37" s="80"/>
      <c r="C37" s="81"/>
      <c r="D37" s="81"/>
      <c r="E37" s="82"/>
      <c r="F37" s="83"/>
      <c r="G37" s="84"/>
      <c r="H37" s="85"/>
      <c r="I37" s="86"/>
      <c r="J37" s="85"/>
      <c r="K37" s="87"/>
      <c r="L37" s="86"/>
      <c r="M37" s="88"/>
      <c r="N37" s="184" t="str">
        <f>IF(M37&gt;riepilogo!$D$5,"dopo" &amp; B37,"prima" &amp; B37)</f>
        <v>prima</v>
      </c>
    </row>
    <row r="38" spans="2:14">
      <c r="B38" s="80"/>
      <c r="C38" s="81"/>
      <c r="D38" s="81"/>
      <c r="E38" s="82"/>
      <c r="F38" s="83"/>
      <c r="G38" s="84"/>
      <c r="H38" s="85"/>
      <c r="I38" s="86"/>
      <c r="J38" s="85"/>
      <c r="K38" s="87"/>
      <c r="L38" s="86"/>
      <c r="M38" s="88"/>
      <c r="N38" s="184" t="str">
        <f>IF(M38&gt;riepilogo!$D$5,"dopo" &amp; B38,"prima" &amp; B38)</f>
        <v>prima</v>
      </c>
    </row>
    <row r="39" spans="2:14">
      <c r="B39" s="80"/>
      <c r="C39" s="81"/>
      <c r="D39" s="81"/>
      <c r="E39" s="82"/>
      <c r="F39" s="83"/>
      <c r="G39" s="84"/>
      <c r="H39" s="85"/>
      <c r="I39" s="86"/>
      <c r="J39" s="85"/>
      <c r="K39" s="87"/>
      <c r="L39" s="86"/>
      <c r="M39" s="88"/>
      <c r="N39" s="184" t="str">
        <f>IF(M39&gt;riepilogo!$D$5,"dopo" &amp; B39,"prima" &amp; B39)</f>
        <v>prima</v>
      </c>
    </row>
    <row r="40" spans="2:14">
      <c r="B40" s="80"/>
      <c r="C40" s="81"/>
      <c r="D40" s="81"/>
      <c r="E40" s="82"/>
      <c r="F40" s="83"/>
      <c r="G40" s="84"/>
      <c r="H40" s="85"/>
      <c r="I40" s="86"/>
      <c r="J40" s="85"/>
      <c r="K40" s="87"/>
      <c r="L40" s="86"/>
      <c r="M40" s="88"/>
      <c r="N40" s="184" t="str">
        <f>IF(M40&gt;riepilogo!$D$5,"dopo" &amp; B40,"prima" &amp; B40)</f>
        <v>prima</v>
      </c>
    </row>
    <row r="41" spans="2:14">
      <c r="B41" s="80"/>
      <c r="C41" s="81"/>
      <c r="D41" s="81"/>
      <c r="E41" s="82"/>
      <c r="F41" s="83"/>
      <c r="G41" s="84"/>
      <c r="H41" s="85"/>
      <c r="I41" s="86"/>
      <c r="J41" s="85"/>
      <c r="K41" s="87"/>
      <c r="L41" s="86"/>
      <c r="M41" s="88"/>
      <c r="N41" s="184" t="str">
        <f>IF(M41&gt;riepilogo!$D$5,"dopo" &amp; B41,"prima" &amp; B41)</f>
        <v>prima</v>
      </c>
    </row>
    <row r="42" spans="2:14">
      <c r="B42" s="80"/>
      <c r="C42" s="81"/>
      <c r="D42" s="81"/>
      <c r="E42" s="82"/>
      <c r="F42" s="83"/>
      <c r="G42" s="84"/>
      <c r="H42" s="85"/>
      <c r="I42" s="86"/>
      <c r="J42" s="85"/>
      <c r="K42" s="87"/>
      <c r="L42" s="86"/>
      <c r="M42" s="88"/>
      <c r="N42" s="184" t="str">
        <f>IF(M42&gt;riepilogo!$D$5,"dopo" &amp; B42,"prima" &amp; B42)</f>
        <v>prima</v>
      </c>
    </row>
    <row r="43" spans="2:14">
      <c r="B43" s="80"/>
      <c r="C43" s="81"/>
      <c r="D43" s="81"/>
      <c r="E43" s="82"/>
      <c r="F43" s="83"/>
      <c r="G43" s="84"/>
      <c r="H43" s="85"/>
      <c r="I43" s="86"/>
      <c r="J43" s="85"/>
      <c r="K43" s="87"/>
      <c r="L43" s="86"/>
      <c r="M43" s="88"/>
      <c r="N43" s="184" t="str">
        <f>IF(M43&gt;riepilogo!$D$5,"dopo" &amp; B43,"prima" &amp; B43)</f>
        <v>prima</v>
      </c>
    </row>
    <row r="44" spans="2:14">
      <c r="B44" s="80"/>
      <c r="C44" s="81"/>
      <c r="D44" s="81"/>
      <c r="E44" s="82"/>
      <c r="F44" s="83"/>
      <c r="G44" s="84"/>
      <c r="H44" s="85"/>
      <c r="I44" s="86"/>
      <c r="J44" s="85"/>
      <c r="K44" s="87"/>
      <c r="L44" s="86"/>
      <c r="M44" s="88"/>
      <c r="N44" s="184" t="str">
        <f>IF(M44&gt;riepilogo!$D$5,"dopo" &amp; B44,"prima" &amp; B44)</f>
        <v>prima</v>
      </c>
    </row>
    <row r="45" spans="2:14">
      <c r="B45" s="80"/>
      <c r="C45" s="81"/>
      <c r="D45" s="81"/>
      <c r="E45" s="82"/>
      <c r="F45" s="83"/>
      <c r="G45" s="84"/>
      <c r="H45" s="85"/>
      <c r="I45" s="86"/>
      <c r="J45" s="85"/>
      <c r="K45" s="87"/>
      <c r="L45" s="86"/>
      <c r="M45" s="88"/>
      <c r="N45" s="184" t="str">
        <f>IF(M45&gt;riepilogo!$D$5,"dopo" &amp; B45,"prima" &amp; B45)</f>
        <v>prima</v>
      </c>
    </row>
    <row r="46" spans="2:14">
      <c r="B46" s="80"/>
      <c r="C46" s="81"/>
      <c r="D46" s="81"/>
      <c r="E46" s="82"/>
      <c r="F46" s="83"/>
      <c r="G46" s="84"/>
      <c r="H46" s="85"/>
      <c r="I46" s="86"/>
      <c r="J46" s="85"/>
      <c r="K46" s="87"/>
      <c r="L46" s="86"/>
      <c r="M46" s="88"/>
      <c r="N46" s="184" t="str">
        <f>IF(M46&gt;riepilogo!$D$5,"dopo" &amp; B46,"prima" &amp; B46)</f>
        <v>prima</v>
      </c>
    </row>
    <row r="47" spans="2:14">
      <c r="B47" s="80"/>
      <c r="C47" s="81"/>
      <c r="D47" s="81"/>
      <c r="E47" s="82"/>
      <c r="F47" s="83"/>
      <c r="G47" s="84"/>
      <c r="H47" s="85"/>
      <c r="I47" s="86"/>
      <c r="J47" s="85"/>
      <c r="K47" s="87"/>
      <c r="L47" s="86"/>
      <c r="M47" s="88"/>
      <c r="N47" s="184" t="str">
        <f>IF(M47&gt;riepilogo!$D$5,"dopo" &amp; B47,"prima" &amp; B47)</f>
        <v>prima</v>
      </c>
    </row>
    <row r="48" spans="2:14">
      <c r="B48" s="80"/>
      <c r="C48" s="81"/>
      <c r="D48" s="81"/>
      <c r="E48" s="82"/>
      <c r="F48" s="83"/>
      <c r="G48" s="84"/>
      <c r="H48" s="85"/>
      <c r="I48" s="86"/>
      <c r="J48" s="85"/>
      <c r="K48" s="87"/>
      <c r="L48" s="86"/>
      <c r="M48" s="88"/>
      <c r="N48" s="184" t="str">
        <f>IF(M48&gt;riepilogo!$D$5,"dopo" &amp; B48,"prima" &amp; B48)</f>
        <v>prima</v>
      </c>
    </row>
    <row r="49" spans="2:14">
      <c r="B49" s="80"/>
      <c r="C49" s="81"/>
      <c r="D49" s="81"/>
      <c r="E49" s="82"/>
      <c r="F49" s="83"/>
      <c r="G49" s="84"/>
      <c r="H49" s="85"/>
      <c r="I49" s="86"/>
      <c r="J49" s="85"/>
      <c r="K49" s="87"/>
      <c r="L49" s="86"/>
      <c r="M49" s="88"/>
      <c r="N49" s="184" t="str">
        <f>IF(M49&gt;riepilogo!$D$5,"dopo" &amp; B49,"prima" &amp; B49)</f>
        <v>prima</v>
      </c>
    </row>
    <row r="50" spans="2:14">
      <c r="B50" s="80"/>
      <c r="C50" s="81"/>
      <c r="D50" s="81"/>
      <c r="E50" s="82"/>
      <c r="F50" s="83"/>
      <c r="G50" s="84"/>
      <c r="H50" s="85"/>
      <c r="I50" s="86"/>
      <c r="J50" s="85"/>
      <c r="K50" s="87"/>
      <c r="L50" s="86"/>
      <c r="M50" s="88"/>
      <c r="N50" s="184" t="str">
        <f>IF(M50&gt;riepilogo!$D$5,"dopo" &amp; B50,"prima" &amp; B50)</f>
        <v>prima</v>
      </c>
    </row>
    <row r="51" spans="2:14">
      <c r="B51" s="80"/>
      <c r="C51" s="81"/>
      <c r="D51" s="81"/>
      <c r="E51" s="82"/>
      <c r="F51" s="83"/>
      <c r="G51" s="84"/>
      <c r="H51" s="85"/>
      <c r="I51" s="86"/>
      <c r="J51" s="85"/>
      <c r="K51" s="87"/>
      <c r="L51" s="86"/>
      <c r="M51" s="88"/>
      <c r="N51" s="184" t="str">
        <f>IF(M51&gt;riepilogo!$D$5,"dopo" &amp; B51,"prima" &amp; B51)</f>
        <v>prima</v>
      </c>
    </row>
    <row r="52" spans="2:14">
      <c r="B52" s="80"/>
      <c r="C52" s="81"/>
      <c r="D52" s="81"/>
      <c r="E52" s="82"/>
      <c r="F52" s="83"/>
      <c r="G52" s="84"/>
      <c r="H52" s="85"/>
      <c r="I52" s="86"/>
      <c r="J52" s="85"/>
      <c r="K52" s="87"/>
      <c r="L52" s="86"/>
      <c r="M52" s="88"/>
      <c r="N52" s="184" t="str">
        <f>IF(M52&gt;riepilogo!$D$5,"dopo" &amp; B52,"prima" &amp; B52)</f>
        <v>prima</v>
      </c>
    </row>
    <row r="53" spans="2:14">
      <c r="B53" s="80"/>
      <c r="C53" s="81"/>
      <c r="D53" s="81"/>
      <c r="E53" s="82"/>
      <c r="F53" s="83"/>
      <c r="G53" s="84"/>
      <c r="H53" s="85"/>
      <c r="I53" s="86"/>
      <c r="J53" s="85"/>
      <c r="K53" s="87"/>
      <c r="L53" s="86"/>
      <c r="M53" s="88"/>
      <c r="N53" s="184" t="str">
        <f>IF(M53&gt;riepilogo!$D$5,"dopo" &amp; B53,"prima" &amp; B53)</f>
        <v>prima</v>
      </c>
    </row>
    <row r="54" spans="2:14">
      <c r="B54" s="80"/>
      <c r="C54" s="81"/>
      <c r="D54" s="81"/>
      <c r="E54" s="82"/>
      <c r="F54" s="83"/>
      <c r="G54" s="84"/>
      <c r="H54" s="85"/>
      <c r="I54" s="86"/>
      <c r="J54" s="85"/>
      <c r="K54" s="87"/>
      <c r="L54" s="86"/>
      <c r="M54" s="88"/>
      <c r="N54" s="184" t="str">
        <f>IF(M54&gt;riepilogo!$D$5,"dopo" &amp; B54,"prima" &amp; B54)</f>
        <v>prima</v>
      </c>
    </row>
    <row r="55" spans="2:14">
      <c r="B55" s="80"/>
      <c r="C55" s="81"/>
      <c r="D55" s="81"/>
      <c r="E55" s="82"/>
      <c r="F55" s="83"/>
      <c r="G55" s="84"/>
      <c r="H55" s="85"/>
      <c r="I55" s="86"/>
      <c r="J55" s="85"/>
      <c r="K55" s="87"/>
      <c r="L55" s="86"/>
      <c r="M55" s="88"/>
      <c r="N55" s="184" t="str">
        <f>IF(M55&gt;riepilogo!$D$5,"dopo" &amp; B55,"prima" &amp; B55)</f>
        <v>prima</v>
      </c>
    </row>
    <row r="56" spans="2:14">
      <c r="B56" s="80"/>
      <c r="C56" s="81"/>
      <c r="D56" s="81"/>
      <c r="E56" s="82"/>
      <c r="F56" s="83"/>
      <c r="G56" s="84"/>
      <c r="H56" s="85"/>
      <c r="I56" s="86"/>
      <c r="J56" s="85"/>
      <c r="K56" s="87"/>
      <c r="L56" s="86"/>
      <c r="M56" s="88"/>
      <c r="N56" s="184" t="str">
        <f>IF(M56&gt;riepilogo!$D$5,"dopo" &amp; B56,"prima" &amp; B56)</f>
        <v>prima</v>
      </c>
    </row>
    <row r="57" spans="2:14">
      <c r="B57" s="80"/>
      <c r="C57" s="81"/>
      <c r="D57" s="81"/>
      <c r="E57" s="82"/>
      <c r="F57" s="83"/>
      <c r="G57" s="84"/>
      <c r="H57" s="85"/>
      <c r="I57" s="86"/>
      <c r="J57" s="85"/>
      <c r="K57" s="87"/>
      <c r="L57" s="86"/>
      <c r="M57" s="88"/>
      <c r="N57" s="184" t="str">
        <f>IF(M57&gt;riepilogo!$D$5,"dopo" &amp; B57,"prima" &amp; B57)</f>
        <v>prima</v>
      </c>
    </row>
    <row r="58" spans="2:14">
      <c r="B58" s="59"/>
      <c r="C58" s="60"/>
      <c r="D58" s="61"/>
      <c r="E58" s="62"/>
      <c r="F58" s="63"/>
      <c r="G58" s="64"/>
      <c r="H58" s="65"/>
      <c r="I58" s="66"/>
      <c r="J58" s="65"/>
      <c r="K58" s="60"/>
      <c r="L58" s="67"/>
      <c r="M58" s="77"/>
      <c r="N58" s="184" t="str">
        <f>IF(M58&gt;riepilogo!$D$5,"dopo" &amp; B58,"prima" &amp; B58)</f>
        <v>prima</v>
      </c>
    </row>
    <row r="59" spans="2:14">
      <c r="B59" s="185"/>
      <c r="C59" s="185"/>
      <c r="D59" s="185"/>
      <c r="E59" s="185"/>
      <c r="F59" s="186"/>
      <c r="G59" s="187"/>
      <c r="H59" s="188"/>
      <c r="I59" s="188"/>
      <c r="J59" s="188"/>
      <c r="K59" s="185"/>
      <c r="L59" s="188"/>
      <c r="M59" s="189"/>
      <c r="N59" s="184" t="str">
        <f>IF(M59&gt;riepilogo!$D$5,"dopo" &amp; B59,"prima" &amp; B59)</f>
        <v>prima</v>
      </c>
    </row>
    <row r="60" spans="2:14">
      <c r="B60" s="185"/>
      <c r="C60" s="185"/>
      <c r="D60" s="185"/>
      <c r="E60" s="185"/>
      <c r="F60" s="186"/>
      <c r="G60" s="187"/>
      <c r="H60" s="188"/>
      <c r="I60" s="188"/>
      <c r="J60" s="188"/>
      <c r="K60" s="185"/>
      <c r="L60" s="188"/>
      <c r="M60" s="189"/>
      <c r="N60" s="184" t="str">
        <f>IF(M60&gt;riepilogo!$D$5,"dopo" &amp; B60,"prima" &amp; B60)</f>
        <v>prima</v>
      </c>
    </row>
    <row r="61" spans="2:14">
      <c r="B61" s="185"/>
      <c r="C61" s="185"/>
      <c r="D61" s="185"/>
      <c r="E61" s="185"/>
      <c r="F61" s="186"/>
      <c r="G61" s="187"/>
      <c r="H61" s="188"/>
      <c r="I61" s="188"/>
      <c r="J61" s="188"/>
      <c r="K61" s="185"/>
      <c r="L61" s="188"/>
      <c r="M61" s="189"/>
      <c r="N61" s="184" t="str">
        <f>IF(M61&gt;riepilogo!$D$5,"dopo" &amp; B61,"prima" &amp; B61)</f>
        <v>prima</v>
      </c>
    </row>
    <row r="62" spans="2:14">
      <c r="B62" s="185"/>
      <c r="C62" s="185"/>
      <c r="D62" s="185"/>
      <c r="E62" s="185"/>
      <c r="F62" s="186"/>
      <c r="G62" s="187"/>
      <c r="H62" s="188"/>
      <c r="I62" s="188"/>
      <c r="J62" s="188"/>
      <c r="K62" s="185"/>
      <c r="L62" s="188"/>
      <c r="M62" s="189"/>
      <c r="N62" s="184" t="str">
        <f>IF(M62&gt;riepilogo!$D$5,"dopo" &amp; B62,"prima" &amp; B62)</f>
        <v>prima</v>
      </c>
    </row>
    <row r="63" spans="2:14">
      <c r="B63" s="185"/>
      <c r="C63" s="185"/>
      <c r="D63" s="185"/>
      <c r="E63" s="185"/>
      <c r="F63" s="186"/>
      <c r="G63" s="187"/>
      <c r="H63" s="188"/>
      <c r="I63" s="188"/>
      <c r="J63" s="188"/>
      <c r="K63" s="185"/>
      <c r="L63" s="188"/>
      <c r="M63" s="189"/>
      <c r="N63" s="184" t="str">
        <f>IF(M63&gt;riepilogo!$D$5,"dopo" &amp; B63,"prima" &amp; B63)</f>
        <v>prima</v>
      </c>
    </row>
    <row r="64" spans="2:14">
      <c r="B64" s="185"/>
      <c r="C64" s="185"/>
      <c r="D64" s="185"/>
      <c r="E64" s="185"/>
      <c r="F64" s="186"/>
      <c r="G64" s="187"/>
      <c r="H64" s="188"/>
      <c r="I64" s="188"/>
      <c r="J64" s="188"/>
      <c r="K64" s="185"/>
      <c r="L64" s="188"/>
      <c r="M64" s="189"/>
      <c r="N64" s="184" t="str">
        <f>IF(M64&gt;riepilogo!$D$5,"dopo" &amp; B64,"prima" &amp; B64)</f>
        <v>prima</v>
      </c>
    </row>
    <row r="65" spans="2:14">
      <c r="B65" s="185"/>
      <c r="C65" s="185"/>
      <c r="D65" s="185"/>
      <c r="E65" s="185"/>
      <c r="F65" s="186"/>
      <c r="G65" s="187"/>
      <c r="H65" s="188"/>
      <c r="I65" s="188"/>
      <c r="J65" s="188"/>
      <c r="K65" s="185"/>
      <c r="L65" s="188"/>
      <c r="M65" s="189"/>
      <c r="N65" s="184" t="str">
        <f>IF(M65&gt;riepilogo!$D$5,"dopo" &amp; B65,"prima" &amp; B65)</f>
        <v>prima</v>
      </c>
    </row>
    <row r="66" spans="2:14">
      <c r="B66" s="185"/>
      <c r="C66" s="185"/>
      <c r="D66" s="185"/>
      <c r="E66" s="185"/>
      <c r="F66" s="186"/>
      <c r="G66" s="187"/>
      <c r="H66" s="188"/>
      <c r="I66" s="188"/>
      <c r="J66" s="188"/>
      <c r="K66" s="185"/>
      <c r="L66" s="188"/>
      <c r="M66" s="189"/>
      <c r="N66" s="184" t="str">
        <f>IF(M66&gt;riepilogo!$D$5,"dopo" &amp; B66,"prima" &amp; B66)</f>
        <v>prima</v>
      </c>
    </row>
    <row r="67" spans="2:14">
      <c r="B67" s="185"/>
      <c r="C67" s="185"/>
      <c r="D67" s="185"/>
      <c r="E67" s="185"/>
      <c r="F67" s="186"/>
      <c r="G67" s="187"/>
      <c r="H67" s="188"/>
      <c r="I67" s="188"/>
      <c r="J67" s="188"/>
      <c r="K67" s="185"/>
      <c r="L67" s="188"/>
      <c r="M67" s="189"/>
      <c r="N67" s="184" t="str">
        <f>IF(M67&gt;riepilogo!$D$5,"dopo" &amp; B67,"prima" &amp; B67)</f>
        <v>prima</v>
      </c>
    </row>
    <row r="68" spans="2:14">
      <c r="B68" s="185"/>
      <c r="C68" s="185"/>
      <c r="D68" s="185"/>
      <c r="E68" s="185"/>
      <c r="F68" s="186"/>
      <c r="G68" s="187"/>
      <c r="H68" s="188"/>
      <c r="I68" s="188"/>
      <c r="J68" s="188"/>
      <c r="K68" s="185"/>
      <c r="L68" s="188"/>
      <c r="M68" s="189"/>
      <c r="N68" s="184" t="str">
        <f>IF(M68&gt;riepilogo!$D$5,"dopo" &amp; B68,"prima" &amp; B68)</f>
        <v>prima</v>
      </c>
    </row>
    <row r="69" spans="2:14">
      <c r="B69" s="185"/>
      <c r="C69" s="185"/>
      <c r="D69" s="185"/>
      <c r="E69" s="185"/>
      <c r="F69" s="186"/>
      <c r="G69" s="187"/>
      <c r="H69" s="188"/>
      <c r="I69" s="188"/>
      <c r="J69" s="188"/>
      <c r="K69" s="185"/>
      <c r="L69" s="188"/>
      <c r="M69" s="189"/>
      <c r="N69" s="184" t="str">
        <f>IF(M69&gt;riepilogo!$D$5,"dopo" &amp; B69,"prima" &amp; B69)</f>
        <v>prima</v>
      </c>
    </row>
    <row r="70" spans="2:14">
      <c r="B70" s="185"/>
      <c r="C70" s="185"/>
      <c r="D70" s="185"/>
      <c r="E70" s="185"/>
      <c r="F70" s="186"/>
      <c r="G70" s="187"/>
      <c r="H70" s="188"/>
      <c r="I70" s="188"/>
      <c r="J70" s="188"/>
      <c r="K70" s="185"/>
      <c r="L70" s="188"/>
      <c r="M70" s="189"/>
      <c r="N70" s="184" t="str">
        <f>IF(M70&gt;riepilogo!$D$5,"dopo" &amp; B70,"prima" &amp; B70)</f>
        <v>prima</v>
      </c>
    </row>
    <row r="71" spans="2:14">
      <c r="B71" s="185"/>
      <c r="C71" s="185"/>
      <c r="D71" s="185"/>
      <c r="E71" s="185"/>
      <c r="F71" s="186"/>
      <c r="G71" s="187"/>
      <c r="H71" s="188"/>
      <c r="I71" s="188"/>
      <c r="J71" s="188"/>
      <c r="K71" s="185"/>
      <c r="L71" s="188"/>
      <c r="M71" s="189"/>
      <c r="N71" s="184" t="str">
        <f>IF(M71&gt;riepilogo!$D$5,"dopo" &amp; B71,"prima" &amp; B71)</f>
        <v>prima</v>
      </c>
    </row>
    <row r="72" spans="2:14">
      <c r="B72" s="185"/>
      <c r="C72" s="185"/>
      <c r="D72" s="185"/>
      <c r="E72" s="185"/>
      <c r="F72" s="186"/>
      <c r="G72" s="187"/>
      <c r="H72" s="188"/>
      <c r="I72" s="188"/>
      <c r="J72" s="188"/>
      <c r="K72" s="185"/>
      <c r="L72" s="188"/>
      <c r="M72" s="189"/>
      <c r="N72" s="184" t="str">
        <f>IF(M72&gt;riepilogo!$D$5,"dopo" &amp; B72,"prima" &amp; B72)</f>
        <v>prima</v>
      </c>
    </row>
    <row r="73" spans="2:14">
      <c r="B73" s="185"/>
      <c r="C73" s="185"/>
      <c r="D73" s="185"/>
      <c r="E73" s="185"/>
      <c r="F73" s="186"/>
      <c r="G73" s="187"/>
      <c r="H73" s="188"/>
      <c r="I73" s="188"/>
      <c r="J73" s="188"/>
      <c r="K73" s="185"/>
      <c r="L73" s="188"/>
      <c r="M73" s="189"/>
      <c r="N73" s="184" t="str">
        <f>IF(M73&gt;riepilogo!$D$5,"dopo" &amp; B73,"prima" &amp; B73)</f>
        <v>prima</v>
      </c>
    </row>
    <row r="74" spans="2:14">
      <c r="B74" s="185"/>
      <c r="C74" s="185"/>
      <c r="D74" s="185"/>
      <c r="E74" s="185"/>
      <c r="F74" s="186"/>
      <c r="G74" s="187"/>
      <c r="H74" s="188"/>
      <c r="I74" s="188"/>
      <c r="J74" s="188"/>
      <c r="K74" s="185"/>
      <c r="L74" s="188"/>
      <c r="M74" s="189"/>
      <c r="N74" s="184" t="str">
        <f>IF(M74&gt;riepilogo!$D$5,"dopo" &amp; B74,"prima" &amp; B74)</f>
        <v>prima</v>
      </c>
    </row>
    <row r="75" spans="2:14">
      <c r="B75" s="185"/>
      <c r="C75" s="185"/>
      <c r="D75" s="185"/>
      <c r="E75" s="185"/>
      <c r="F75" s="186"/>
      <c r="G75" s="187"/>
      <c r="H75" s="188"/>
      <c r="I75" s="188"/>
      <c r="J75" s="188"/>
      <c r="K75" s="185"/>
      <c r="L75" s="188"/>
      <c r="M75" s="189"/>
      <c r="N75" s="184" t="str">
        <f>IF(M75&gt;riepilogo!$D$5,"dopo" &amp; B75,"prima" &amp; B75)</f>
        <v>prima</v>
      </c>
    </row>
    <row r="76" spans="2:14">
      <c r="B76" s="185"/>
      <c r="C76" s="185"/>
      <c r="D76" s="185"/>
      <c r="E76" s="185"/>
      <c r="F76" s="186"/>
      <c r="G76" s="187"/>
      <c r="H76" s="188"/>
      <c r="I76" s="188"/>
      <c r="J76" s="188"/>
      <c r="K76" s="185"/>
      <c r="L76" s="188"/>
      <c r="M76" s="189"/>
      <c r="N76" s="184" t="str">
        <f>IF(M76&gt;riepilogo!$D$5,"dopo" &amp; B76,"prima" &amp; B76)</f>
        <v>prima</v>
      </c>
    </row>
    <row r="77" spans="2:14">
      <c r="B77" s="185"/>
      <c r="C77" s="185"/>
      <c r="D77" s="185"/>
      <c r="E77" s="185"/>
      <c r="F77" s="186"/>
      <c r="G77" s="187"/>
      <c r="H77" s="188"/>
      <c r="I77" s="188"/>
      <c r="J77" s="188"/>
      <c r="K77" s="185"/>
      <c r="L77" s="188"/>
      <c r="M77" s="189"/>
      <c r="N77" s="184" t="str">
        <f>IF(M77&gt;riepilogo!$D$5,"dopo" &amp; B77,"prima" &amp; B77)</f>
        <v>prima</v>
      </c>
    </row>
    <row r="78" spans="2:14">
      <c r="B78" s="185"/>
      <c r="C78" s="185"/>
      <c r="D78" s="185"/>
      <c r="E78" s="185"/>
      <c r="F78" s="186"/>
      <c r="G78" s="187"/>
      <c r="H78" s="188"/>
      <c r="I78" s="188"/>
      <c r="J78" s="188"/>
      <c r="K78" s="185"/>
      <c r="L78" s="188"/>
      <c r="M78" s="189"/>
      <c r="N78" s="184" t="str">
        <f>IF(M78&gt;riepilogo!$D$5,"dopo" &amp; B78,"prima" &amp; B78)</f>
        <v>prima</v>
      </c>
    </row>
    <row r="79" spans="2:14">
      <c r="B79" s="185"/>
      <c r="C79" s="185"/>
      <c r="D79" s="185"/>
      <c r="E79" s="185"/>
      <c r="F79" s="186"/>
      <c r="G79" s="187"/>
      <c r="H79" s="188"/>
      <c r="I79" s="188"/>
      <c r="J79" s="188"/>
      <c r="K79" s="185"/>
      <c r="L79" s="188"/>
      <c r="M79" s="189"/>
      <c r="N79" s="184" t="str">
        <f>IF(M79&gt;riepilogo!$D$5,"dopo" &amp; B79,"prima" &amp; B79)</f>
        <v>prima</v>
      </c>
    </row>
    <row r="80" spans="2:14">
      <c r="B80" s="185"/>
      <c r="C80" s="185"/>
      <c r="D80" s="185"/>
      <c r="E80" s="185"/>
      <c r="F80" s="186"/>
      <c r="G80" s="187"/>
      <c r="H80" s="188"/>
      <c r="I80" s="188"/>
      <c r="J80" s="188"/>
      <c r="K80" s="185"/>
      <c r="L80" s="188"/>
      <c r="M80" s="189"/>
      <c r="N80" s="184" t="str">
        <f>IF(M80&gt;riepilogo!$D$5,"dopo" &amp; B80,"prima" &amp; B80)</f>
        <v>prima</v>
      </c>
    </row>
    <row r="81" spans="2:14">
      <c r="B81" s="185"/>
      <c r="C81" s="185"/>
      <c r="D81" s="185"/>
      <c r="E81" s="185"/>
      <c r="F81" s="186"/>
      <c r="G81" s="187"/>
      <c r="H81" s="188"/>
      <c r="I81" s="188"/>
      <c r="J81" s="188"/>
      <c r="K81" s="185"/>
      <c r="L81" s="188"/>
      <c r="M81" s="189"/>
      <c r="N81" s="184" t="str">
        <f>IF(M81&gt;riepilogo!$D$5,"dopo" &amp; B81,"prima" &amp; B81)</f>
        <v>prima</v>
      </c>
    </row>
    <row r="82" spans="2:14">
      <c r="B82" s="185"/>
      <c r="C82" s="185"/>
      <c r="D82" s="185"/>
      <c r="E82" s="185"/>
      <c r="F82" s="186"/>
      <c r="G82" s="187"/>
      <c r="H82" s="188"/>
      <c r="I82" s="188"/>
      <c r="J82" s="188"/>
      <c r="K82" s="185"/>
      <c r="L82" s="188"/>
      <c r="M82" s="189"/>
      <c r="N82" s="184" t="str">
        <f>IF(M82&gt;riepilogo!$D$5,"dopo" &amp; B82,"prima" &amp; B82)</f>
        <v>prima</v>
      </c>
    </row>
    <row r="83" spans="2:14">
      <c r="B83" s="185"/>
      <c r="C83" s="185"/>
      <c r="D83" s="185"/>
      <c r="E83" s="185"/>
      <c r="F83" s="186"/>
      <c r="G83" s="187"/>
      <c r="H83" s="188"/>
      <c r="I83" s="188"/>
      <c r="J83" s="188"/>
      <c r="K83" s="185"/>
      <c r="L83" s="188"/>
      <c r="M83" s="189"/>
      <c r="N83" s="184" t="str">
        <f>IF(M83&gt;riepilogo!$D$5,"dopo" &amp; B83,"prima" &amp; B83)</f>
        <v>prima</v>
      </c>
    </row>
    <row r="84" spans="2:14">
      <c r="B84" s="185"/>
      <c r="C84" s="185"/>
      <c r="D84" s="185"/>
      <c r="E84" s="185"/>
      <c r="F84" s="186"/>
      <c r="G84" s="187"/>
      <c r="H84" s="188"/>
      <c r="I84" s="188"/>
      <c r="J84" s="188"/>
      <c r="K84" s="185"/>
      <c r="L84" s="188"/>
      <c r="M84" s="189"/>
      <c r="N84" s="184" t="str">
        <f>IF(M84&gt;riepilogo!$D$5,"dopo" &amp; B84,"prima" &amp; B84)</f>
        <v>prima</v>
      </c>
    </row>
    <row r="85" spans="2:14">
      <c r="B85" s="185"/>
      <c r="C85" s="185"/>
      <c r="D85" s="185"/>
      <c r="E85" s="185"/>
      <c r="F85" s="186"/>
      <c r="G85" s="187"/>
      <c r="H85" s="188"/>
      <c r="I85" s="188"/>
      <c r="J85" s="188"/>
      <c r="K85" s="185"/>
      <c r="L85" s="188"/>
      <c r="M85" s="189"/>
      <c r="N85" s="184" t="str">
        <f>IF(M85&gt;riepilogo!$D$5,"dopo" &amp; B85,"prima" &amp; B85)</f>
        <v>prima</v>
      </c>
    </row>
    <row r="86" spans="2:14">
      <c r="B86" s="185"/>
      <c r="C86" s="185"/>
      <c r="D86" s="185"/>
      <c r="E86" s="185"/>
      <c r="F86" s="186"/>
      <c r="G86" s="187"/>
      <c r="H86" s="188"/>
      <c r="I86" s="188"/>
      <c r="J86" s="188"/>
      <c r="K86" s="185"/>
      <c r="L86" s="188"/>
      <c r="M86" s="189"/>
      <c r="N86" s="184" t="str">
        <f>IF(M86&gt;riepilogo!$D$5,"dopo" &amp; B86,"prima" &amp; B86)</f>
        <v>prima</v>
      </c>
    </row>
    <row r="87" spans="2:14">
      <c r="B87" s="185"/>
      <c r="C87" s="185"/>
      <c r="D87" s="185"/>
      <c r="E87" s="185"/>
      <c r="F87" s="186"/>
      <c r="G87" s="187"/>
      <c r="H87" s="188"/>
      <c r="I87" s="188"/>
      <c r="J87" s="188"/>
      <c r="K87" s="185"/>
      <c r="L87" s="188"/>
      <c r="M87" s="189"/>
      <c r="N87" s="184" t="str">
        <f>IF(M87&gt;riepilogo!$D$5,"dopo" &amp; B87,"prima" &amp; B87)</f>
        <v>prima</v>
      </c>
    </row>
    <row r="88" spans="2:14">
      <c r="B88" s="185"/>
      <c r="C88" s="185"/>
      <c r="D88" s="185"/>
      <c r="E88" s="185"/>
      <c r="F88" s="186"/>
      <c r="G88" s="187"/>
      <c r="H88" s="188"/>
      <c r="I88" s="188"/>
      <c r="J88" s="188"/>
      <c r="K88" s="185"/>
      <c r="L88" s="188"/>
      <c r="M88" s="189"/>
      <c r="N88" s="184" t="str">
        <f>IF(M88&gt;riepilogo!$D$5,"dopo" &amp; B88,"prima" &amp; B88)</f>
        <v>prima</v>
      </c>
    </row>
    <row r="89" spans="2:14">
      <c r="B89" s="185"/>
      <c r="C89" s="185"/>
      <c r="D89" s="185"/>
      <c r="E89" s="185"/>
      <c r="F89" s="186"/>
      <c r="G89" s="187"/>
      <c r="H89" s="188"/>
      <c r="I89" s="188"/>
      <c r="J89" s="188"/>
      <c r="K89" s="185"/>
      <c r="L89" s="188"/>
      <c r="M89" s="189"/>
      <c r="N89" s="184" t="str">
        <f>IF(M89&gt;riepilogo!$D$5,"dopo" &amp; B89,"prima" &amp; B89)</f>
        <v>prima</v>
      </c>
    </row>
    <row r="90" spans="2:14">
      <c r="B90" s="185"/>
      <c r="C90" s="185"/>
      <c r="D90" s="185"/>
      <c r="E90" s="185"/>
      <c r="F90" s="186"/>
      <c r="G90" s="187"/>
      <c r="H90" s="188"/>
      <c r="I90" s="188"/>
      <c r="J90" s="188"/>
      <c r="K90" s="185"/>
      <c r="L90" s="188"/>
      <c r="M90" s="189"/>
      <c r="N90" s="184" t="str">
        <f>IF(M90&gt;riepilogo!$D$5,"dopo" &amp; B90,"prima" &amp; B90)</f>
        <v>prima</v>
      </c>
    </row>
    <row r="91" spans="2:14">
      <c r="B91" s="185"/>
      <c r="C91" s="185"/>
      <c r="D91" s="185"/>
      <c r="E91" s="185"/>
      <c r="F91" s="186"/>
      <c r="G91" s="187"/>
      <c r="H91" s="188"/>
      <c r="I91" s="188"/>
      <c r="J91" s="188"/>
      <c r="K91" s="185"/>
      <c r="L91" s="188"/>
      <c r="M91" s="189"/>
      <c r="N91" s="184" t="str">
        <f>IF(M91&gt;riepilogo!$D$5,"dopo" &amp; B91,"prima" &amp; B91)</f>
        <v>prima</v>
      </c>
    </row>
    <row r="92" spans="2:14">
      <c r="B92" s="185"/>
      <c r="C92" s="185"/>
      <c r="D92" s="185"/>
      <c r="E92" s="185"/>
      <c r="F92" s="186"/>
      <c r="G92" s="187"/>
      <c r="H92" s="188"/>
      <c r="I92" s="188"/>
      <c r="J92" s="188"/>
      <c r="K92" s="185"/>
      <c r="L92" s="188"/>
      <c r="M92" s="189"/>
      <c r="N92" s="184" t="str">
        <f>IF(M92&gt;riepilogo!$D$5,"dopo" &amp; B92,"prima" &amp; B92)</f>
        <v>prima</v>
      </c>
    </row>
    <row r="93" spans="2:14">
      <c r="B93" s="185"/>
      <c r="C93" s="185"/>
      <c r="D93" s="185"/>
      <c r="E93" s="185"/>
      <c r="F93" s="186"/>
      <c r="G93" s="187"/>
      <c r="H93" s="188"/>
      <c r="I93" s="188"/>
      <c r="J93" s="188"/>
      <c r="K93" s="185"/>
      <c r="L93" s="188"/>
      <c r="M93" s="189"/>
      <c r="N93" s="184" t="str">
        <f>IF(M93&gt;riepilogo!$D$5,"dopo" &amp; B93,"prima" &amp; B93)</f>
        <v>prima</v>
      </c>
    </row>
    <row r="94" spans="2:14">
      <c r="B94" s="185"/>
      <c r="C94" s="185"/>
      <c r="D94" s="185"/>
      <c r="E94" s="185"/>
      <c r="F94" s="186"/>
      <c r="G94" s="187"/>
      <c r="H94" s="188"/>
      <c r="I94" s="188"/>
      <c r="J94" s="188"/>
      <c r="K94" s="185"/>
      <c r="L94" s="188"/>
      <c r="M94" s="189"/>
      <c r="N94" s="184" t="str">
        <f>IF(M94&gt;riepilogo!$D$5,"dopo" &amp; B94,"prima" &amp; B94)</f>
        <v>prima</v>
      </c>
    </row>
    <row r="95" spans="2:14">
      <c r="B95" s="185"/>
      <c r="C95" s="185"/>
      <c r="D95" s="185"/>
      <c r="E95" s="185"/>
      <c r="F95" s="186"/>
      <c r="G95" s="187"/>
      <c r="H95" s="188"/>
      <c r="I95" s="188"/>
      <c r="J95" s="188"/>
      <c r="K95" s="185"/>
      <c r="L95" s="188"/>
      <c r="M95" s="189"/>
      <c r="N95" s="184" t="str">
        <f>IF(M95&gt;riepilogo!$D$5,"dopo" &amp; B95,"prima" &amp; B95)</f>
        <v>prima</v>
      </c>
    </row>
    <row r="96" spans="2:14">
      <c r="B96" s="185"/>
      <c r="C96" s="185"/>
      <c r="D96" s="185"/>
      <c r="E96" s="185"/>
      <c r="F96" s="186"/>
      <c r="G96" s="187"/>
      <c r="H96" s="188"/>
      <c r="I96" s="188"/>
      <c r="J96" s="188"/>
      <c r="K96" s="185"/>
      <c r="L96" s="188"/>
      <c r="M96" s="189"/>
      <c r="N96" s="184" t="str">
        <f>IF(M96&gt;riepilogo!$D$5,"dopo" &amp; B96,"prima" &amp; B96)</f>
        <v>prima</v>
      </c>
    </row>
    <row r="97" spans="2:14">
      <c r="B97" s="185"/>
      <c r="C97" s="185"/>
      <c r="D97" s="185"/>
      <c r="E97" s="185"/>
      <c r="F97" s="186"/>
      <c r="G97" s="187"/>
      <c r="H97" s="188"/>
      <c r="I97" s="188"/>
      <c r="J97" s="188"/>
      <c r="K97" s="185"/>
      <c r="L97" s="188"/>
      <c r="M97" s="189"/>
      <c r="N97" s="184" t="str">
        <f>IF(M97&gt;riepilogo!$D$5,"dopo" &amp; B97,"prima" &amp; B97)</f>
        <v>prima</v>
      </c>
    </row>
    <row r="98" spans="2:14">
      <c r="B98" s="185"/>
      <c r="C98" s="185"/>
      <c r="D98" s="185"/>
      <c r="E98" s="185"/>
      <c r="F98" s="186"/>
      <c r="G98" s="187"/>
      <c r="H98" s="188"/>
      <c r="I98" s="188"/>
      <c r="J98" s="188"/>
      <c r="K98" s="185"/>
      <c r="L98" s="188"/>
      <c r="M98" s="189"/>
      <c r="N98" s="184" t="str">
        <f>IF(M98&gt;riepilogo!$D$5,"dopo" &amp; B98,"prima" &amp; B98)</f>
        <v>prima</v>
      </c>
    </row>
    <row r="99" spans="2:14">
      <c r="B99" s="185"/>
      <c r="C99" s="185"/>
      <c r="D99" s="185"/>
      <c r="E99" s="185"/>
      <c r="F99" s="186"/>
      <c r="G99" s="187"/>
      <c r="H99" s="188"/>
      <c r="I99" s="188"/>
      <c r="J99" s="188"/>
      <c r="K99" s="185"/>
      <c r="L99" s="188"/>
      <c r="M99" s="189"/>
      <c r="N99" s="184" t="str">
        <f>IF(M99&gt;riepilogo!$D$5,"dopo" &amp; B99,"prima" &amp; B99)</f>
        <v>prima</v>
      </c>
    </row>
    <row r="100" spans="2:14">
      <c r="B100" s="185"/>
      <c r="C100" s="185"/>
      <c r="D100" s="185"/>
      <c r="E100" s="185"/>
      <c r="F100" s="186"/>
      <c r="G100" s="187"/>
      <c r="H100" s="188"/>
      <c r="I100" s="188"/>
      <c r="J100" s="188"/>
      <c r="K100" s="185"/>
      <c r="L100" s="188"/>
      <c r="M100" s="189"/>
      <c r="N100" s="184" t="str">
        <f>IF(M100&gt;riepilogo!$D$5,"dopo" &amp; B100,"prima" &amp; B100)</f>
        <v>prima</v>
      </c>
    </row>
    <row r="101" spans="2:14">
      <c r="B101" s="185"/>
      <c r="C101" s="185"/>
      <c r="D101" s="185"/>
      <c r="E101" s="185"/>
      <c r="F101" s="186"/>
      <c r="G101" s="187"/>
      <c r="H101" s="188"/>
      <c r="I101" s="188"/>
      <c r="J101" s="188"/>
      <c r="K101" s="185"/>
      <c r="L101" s="188"/>
      <c r="M101" s="189"/>
      <c r="N101" s="184" t="str">
        <f>IF(M101&gt;riepilogo!$D$5,"dopo" &amp; B101,"prima" &amp; B101)</f>
        <v>prima</v>
      </c>
    </row>
    <row r="102" spans="2:14">
      <c r="B102" s="185"/>
      <c r="C102" s="185"/>
      <c r="D102" s="185"/>
      <c r="E102" s="185"/>
      <c r="F102" s="186"/>
      <c r="G102" s="187"/>
      <c r="H102" s="188"/>
      <c r="I102" s="188"/>
      <c r="J102" s="188"/>
      <c r="K102" s="185"/>
      <c r="L102" s="188"/>
      <c r="M102" s="189"/>
      <c r="N102" s="184" t="str">
        <f>IF(M102&gt;riepilogo!$D$5,"dopo" &amp; B102,"prima" &amp; B102)</f>
        <v>prima</v>
      </c>
    </row>
    <row r="103" spans="2:14">
      <c r="B103" s="185"/>
      <c r="C103" s="185"/>
      <c r="D103" s="185"/>
      <c r="E103" s="185"/>
      <c r="F103" s="186"/>
      <c r="G103" s="187"/>
      <c r="H103" s="188"/>
      <c r="I103" s="188"/>
      <c r="J103" s="188"/>
      <c r="K103" s="185"/>
      <c r="L103" s="188"/>
      <c r="M103" s="189"/>
      <c r="N103" s="184" t="str">
        <f>IF(M103&gt;riepilogo!$D$5,"dopo" &amp; B103,"prima" &amp; B103)</f>
        <v>prima</v>
      </c>
    </row>
    <row r="104" spans="2:14">
      <c r="B104" s="185"/>
      <c r="C104" s="185"/>
      <c r="D104" s="185"/>
      <c r="E104" s="185"/>
      <c r="F104" s="186"/>
      <c r="G104" s="187"/>
      <c r="H104" s="188"/>
      <c r="I104" s="188"/>
      <c r="J104" s="188"/>
      <c r="K104" s="185"/>
      <c r="L104" s="188"/>
      <c r="M104" s="189"/>
      <c r="N104" s="184" t="str">
        <f>IF(M104&gt;riepilogo!$D$5,"dopo" &amp; B104,"prima" &amp; B104)</f>
        <v>prima</v>
      </c>
    </row>
    <row r="105" spans="2:14">
      <c r="B105" s="185"/>
      <c r="C105" s="185"/>
      <c r="D105" s="185"/>
      <c r="E105" s="185"/>
      <c r="F105" s="186"/>
      <c r="G105" s="187"/>
      <c r="H105" s="188"/>
      <c r="I105" s="188"/>
      <c r="J105" s="188"/>
      <c r="K105" s="185"/>
      <c r="L105" s="188"/>
      <c r="M105" s="189"/>
      <c r="N105" s="184" t="str">
        <f>IF(M105&gt;riepilogo!$D$5,"dopo" &amp; B105,"prima" &amp; B105)</f>
        <v>prima</v>
      </c>
    </row>
    <row r="106" spans="2:14">
      <c r="B106" s="185"/>
      <c r="C106" s="185"/>
      <c r="D106" s="185"/>
      <c r="E106" s="185"/>
      <c r="F106" s="186"/>
      <c r="G106" s="187"/>
      <c r="H106" s="188"/>
      <c r="I106" s="188"/>
      <c r="J106" s="188"/>
      <c r="K106" s="185"/>
      <c r="L106" s="188"/>
      <c r="M106" s="189"/>
      <c r="N106" s="184" t="str">
        <f>IF(M106&gt;riepilogo!$D$5,"dopo" &amp; B106,"prima" &amp; B106)</f>
        <v>prima</v>
      </c>
    </row>
    <row r="107" spans="2:14">
      <c r="B107" s="185"/>
      <c r="C107" s="185"/>
      <c r="D107" s="185"/>
      <c r="E107" s="185"/>
      <c r="F107" s="186"/>
      <c r="G107" s="187"/>
      <c r="H107" s="188"/>
      <c r="I107" s="188"/>
      <c r="J107" s="188"/>
      <c r="K107" s="185"/>
      <c r="L107" s="188"/>
      <c r="M107" s="189"/>
      <c r="N107" s="184" t="str">
        <f>IF(M107&gt;riepilogo!$D$5,"dopo" &amp; B107,"prima" &amp; B107)</f>
        <v>prima</v>
      </c>
    </row>
    <row r="108" spans="2:14">
      <c r="B108" s="185"/>
      <c r="C108" s="185"/>
      <c r="D108" s="185"/>
      <c r="E108" s="185"/>
      <c r="F108" s="186"/>
      <c r="G108" s="187"/>
      <c r="H108" s="188"/>
      <c r="I108" s="188"/>
      <c r="J108" s="188"/>
      <c r="K108" s="185"/>
      <c r="L108" s="188"/>
      <c r="M108" s="189"/>
      <c r="N108" s="184" t="str">
        <f>IF(M108&gt;riepilogo!$D$5,"dopo" &amp; B108,"prima" &amp; B108)</f>
        <v>prima</v>
      </c>
    </row>
    <row r="109" spans="2:14">
      <c r="B109" s="185"/>
      <c r="C109" s="185"/>
      <c r="D109" s="185"/>
      <c r="E109" s="185"/>
      <c r="F109" s="186"/>
      <c r="G109" s="187"/>
      <c r="H109" s="188"/>
      <c r="I109" s="188"/>
      <c r="J109" s="188"/>
      <c r="K109" s="185"/>
      <c r="L109" s="188"/>
      <c r="M109" s="189"/>
      <c r="N109" s="184" t="str">
        <f>IF(M109&gt;riepilogo!$D$5,"dopo" &amp; B109,"prima" &amp; B109)</f>
        <v>prima</v>
      </c>
    </row>
    <row r="110" spans="2:14">
      <c r="B110" s="185"/>
      <c r="C110" s="185"/>
      <c r="D110" s="185"/>
      <c r="E110" s="185"/>
      <c r="F110" s="186"/>
      <c r="G110" s="187"/>
      <c r="H110" s="188"/>
      <c r="I110" s="188"/>
      <c r="J110" s="188"/>
      <c r="K110" s="185"/>
      <c r="L110" s="188"/>
      <c r="M110" s="189"/>
      <c r="N110" s="184" t="str">
        <f>IF(M110&gt;riepilogo!$D$5,"dopo" &amp; B110,"prima" &amp; B110)</f>
        <v>prima</v>
      </c>
    </row>
    <row r="111" spans="2:14">
      <c r="B111" s="185"/>
      <c r="C111" s="185"/>
      <c r="D111" s="185"/>
      <c r="E111" s="185"/>
      <c r="F111" s="186"/>
      <c r="G111" s="187"/>
      <c r="H111" s="188"/>
      <c r="I111" s="188"/>
      <c r="J111" s="188"/>
      <c r="K111" s="185"/>
      <c r="L111" s="188"/>
      <c r="M111" s="189"/>
      <c r="N111" s="184" t="str">
        <f>IF(M111&gt;riepilogo!$D$5,"dopo" &amp; B111,"prima" &amp; B111)</f>
        <v>prima</v>
      </c>
    </row>
    <row r="112" spans="2:14">
      <c r="B112" s="185"/>
      <c r="C112" s="185"/>
      <c r="D112" s="185"/>
      <c r="E112" s="185"/>
      <c r="F112" s="186"/>
      <c r="G112" s="187"/>
      <c r="H112" s="188"/>
      <c r="I112" s="188"/>
      <c r="J112" s="188"/>
      <c r="K112" s="185"/>
      <c r="L112" s="188"/>
      <c r="M112" s="189"/>
      <c r="N112" s="184" t="str">
        <f>IF(M112&gt;riepilogo!$D$5,"dopo" &amp; B112,"prima" &amp; B112)</f>
        <v>prima</v>
      </c>
    </row>
    <row r="113" spans="2:14">
      <c r="B113" s="185"/>
      <c r="C113" s="185"/>
      <c r="D113" s="185"/>
      <c r="E113" s="185"/>
      <c r="F113" s="186"/>
      <c r="G113" s="187"/>
      <c r="H113" s="188"/>
      <c r="I113" s="188"/>
      <c r="J113" s="188"/>
      <c r="K113" s="185"/>
      <c r="L113" s="188"/>
      <c r="M113" s="189"/>
      <c r="N113" s="184" t="str">
        <f>IF(M113&gt;riepilogo!$D$5,"dopo" &amp; B113,"prima" &amp; B113)</f>
        <v>prima</v>
      </c>
    </row>
    <row r="114" spans="2:14">
      <c r="B114" s="185"/>
      <c r="C114" s="185"/>
      <c r="D114" s="185"/>
      <c r="E114" s="185"/>
      <c r="F114" s="186"/>
      <c r="G114" s="187"/>
      <c r="H114" s="188"/>
      <c r="I114" s="188"/>
      <c r="J114" s="188"/>
      <c r="K114" s="185"/>
      <c r="L114" s="188"/>
      <c r="M114" s="189"/>
      <c r="N114" s="184" t="str">
        <f>IF(M114&gt;riepilogo!$D$5,"dopo" &amp; B114,"prima" &amp; B114)</f>
        <v>prima</v>
      </c>
    </row>
    <row r="115" spans="2:14">
      <c r="B115" s="185"/>
      <c r="C115" s="185"/>
      <c r="D115" s="185"/>
      <c r="E115" s="185"/>
      <c r="F115" s="186"/>
      <c r="G115" s="187"/>
      <c r="H115" s="188"/>
      <c r="I115" s="188"/>
      <c r="J115" s="188"/>
      <c r="K115" s="185"/>
      <c r="L115" s="188"/>
      <c r="M115" s="189"/>
      <c r="N115" s="184" t="str">
        <f>IF(M115&gt;riepilogo!$D$5,"dopo" &amp; B115,"prima" &amp; B115)</f>
        <v>prima</v>
      </c>
    </row>
    <row r="116" spans="2:14">
      <c r="B116" s="185"/>
      <c r="C116" s="185"/>
      <c r="D116" s="185"/>
      <c r="E116" s="185"/>
      <c r="F116" s="186"/>
      <c r="G116" s="187"/>
      <c r="H116" s="188"/>
      <c r="I116" s="188"/>
      <c r="J116" s="188"/>
      <c r="K116" s="185"/>
      <c r="L116" s="188"/>
      <c r="M116" s="189"/>
      <c r="N116" s="184" t="str">
        <f>IF(M116&gt;riepilogo!$D$5,"dopo" &amp; B116,"prima" &amp; B116)</f>
        <v>prima</v>
      </c>
    </row>
    <row r="117" spans="2:14">
      <c r="B117" s="185"/>
      <c r="C117" s="185"/>
      <c r="D117" s="185"/>
      <c r="E117" s="185"/>
      <c r="F117" s="186"/>
      <c r="G117" s="187"/>
      <c r="H117" s="188"/>
      <c r="I117" s="188"/>
      <c r="J117" s="188"/>
      <c r="K117" s="185"/>
      <c r="L117" s="188"/>
      <c r="M117" s="189"/>
      <c r="N117" s="184" t="str">
        <f>IF(M117&gt;riepilogo!$D$5,"dopo" &amp; B117,"prima" &amp; B117)</f>
        <v>prima</v>
      </c>
    </row>
    <row r="118" spans="2:14">
      <c r="B118" s="185"/>
      <c r="C118" s="185"/>
      <c r="D118" s="185"/>
      <c r="E118" s="185"/>
      <c r="F118" s="186"/>
      <c r="G118" s="187"/>
      <c r="H118" s="188"/>
      <c r="I118" s="188"/>
      <c r="J118" s="188"/>
      <c r="K118" s="185"/>
      <c r="L118" s="188"/>
      <c r="M118" s="189"/>
      <c r="N118" s="184" t="str">
        <f>IF(M118&gt;riepilogo!$D$5,"dopo" &amp; B118,"prima" &amp; B118)</f>
        <v>prima</v>
      </c>
    </row>
    <row r="119" spans="2:14">
      <c r="B119" s="185"/>
      <c r="C119" s="185"/>
      <c r="D119" s="185"/>
      <c r="E119" s="185"/>
      <c r="F119" s="186"/>
      <c r="G119" s="187"/>
      <c r="H119" s="188"/>
      <c r="I119" s="188"/>
      <c r="J119" s="188"/>
      <c r="K119" s="185"/>
      <c r="L119" s="188"/>
      <c r="M119" s="189"/>
      <c r="N119" s="184" t="str">
        <f>IF(M119&gt;riepilogo!$D$5,"dopo" &amp; B119,"prima" &amp; B119)</f>
        <v>prima</v>
      </c>
    </row>
    <row r="120" spans="2:14">
      <c r="B120" s="185"/>
      <c r="C120" s="185"/>
      <c r="D120" s="185"/>
      <c r="E120" s="185"/>
      <c r="F120" s="186"/>
      <c r="G120" s="187"/>
      <c r="H120" s="188"/>
      <c r="I120" s="188"/>
      <c r="J120" s="188"/>
      <c r="K120" s="185"/>
      <c r="L120" s="188"/>
      <c r="M120" s="189"/>
      <c r="N120" s="184" t="str">
        <f>IF(M120&gt;riepilogo!$D$5,"dopo" &amp; B120,"prima" &amp; B120)</f>
        <v>prima</v>
      </c>
    </row>
    <row r="121" spans="2:14">
      <c r="B121" s="185"/>
      <c r="C121" s="185"/>
      <c r="D121" s="185"/>
      <c r="E121" s="185"/>
      <c r="F121" s="186"/>
      <c r="G121" s="187"/>
      <c r="H121" s="188"/>
      <c r="I121" s="188"/>
      <c r="J121" s="188"/>
      <c r="K121" s="185"/>
      <c r="L121" s="188"/>
      <c r="M121" s="189"/>
      <c r="N121" s="184" t="str">
        <f>IF(M121&gt;riepilogo!$D$5,"dopo" &amp; B121,"prima" &amp; B121)</f>
        <v>prima</v>
      </c>
    </row>
    <row r="122" spans="2:14">
      <c r="B122" s="185"/>
      <c r="C122" s="185"/>
      <c r="D122" s="185"/>
      <c r="E122" s="185"/>
      <c r="F122" s="186"/>
      <c r="G122" s="187"/>
      <c r="H122" s="188"/>
      <c r="I122" s="188"/>
      <c r="J122" s="188"/>
      <c r="K122" s="185"/>
      <c r="L122" s="188"/>
      <c r="M122" s="189"/>
      <c r="N122" s="184" t="str">
        <f>IF(M122&gt;riepilogo!$D$5,"dopo" &amp; B122,"prima" &amp; B122)</f>
        <v>prima</v>
      </c>
    </row>
    <row r="123" spans="2:14">
      <c r="B123" s="185"/>
      <c r="C123" s="185"/>
      <c r="D123" s="185"/>
      <c r="E123" s="185"/>
      <c r="F123" s="186"/>
      <c r="G123" s="187"/>
      <c r="H123" s="188"/>
      <c r="I123" s="188"/>
      <c r="J123" s="188"/>
      <c r="K123" s="185"/>
      <c r="L123" s="188"/>
      <c r="M123" s="189"/>
      <c r="N123" s="184" t="str">
        <f>IF(M123&gt;riepilogo!$D$5,"dopo" &amp; B123,"prima" &amp; B123)</f>
        <v>prima</v>
      </c>
    </row>
    <row r="124" spans="2:14">
      <c r="B124" s="185"/>
      <c r="C124" s="185"/>
      <c r="D124" s="185"/>
      <c r="E124" s="185"/>
      <c r="F124" s="186"/>
      <c r="G124" s="187"/>
      <c r="H124" s="188"/>
      <c r="I124" s="188"/>
      <c r="J124" s="188"/>
      <c r="K124" s="185"/>
      <c r="L124" s="188"/>
      <c r="M124" s="189"/>
      <c r="N124" s="184" t="str">
        <f>IF(M124&gt;riepilogo!$D$5,"dopo" &amp; B124,"prima" &amp; B124)</f>
        <v>prima</v>
      </c>
    </row>
    <row r="125" spans="2:14">
      <c r="B125" s="185"/>
      <c r="C125" s="185"/>
      <c r="D125" s="185"/>
      <c r="E125" s="185"/>
      <c r="F125" s="186"/>
      <c r="G125" s="187"/>
      <c r="H125" s="188"/>
      <c r="I125" s="188"/>
      <c r="J125" s="188"/>
      <c r="K125" s="185"/>
      <c r="L125" s="188"/>
      <c r="M125" s="189"/>
      <c r="N125" s="184" t="str">
        <f>IF(M125&gt;riepilogo!$D$5,"dopo" &amp; B125,"prima" &amp; B125)</f>
        <v>prima</v>
      </c>
    </row>
    <row r="126" spans="2:14">
      <c r="B126" s="185"/>
      <c r="C126" s="185"/>
      <c r="D126" s="185"/>
      <c r="E126" s="185"/>
      <c r="F126" s="186"/>
      <c r="G126" s="187"/>
      <c r="H126" s="188"/>
      <c r="I126" s="188"/>
      <c r="J126" s="188"/>
      <c r="K126" s="185"/>
      <c r="L126" s="188"/>
      <c r="M126" s="189"/>
      <c r="N126" s="184" t="str">
        <f>IF(M126&gt;riepilogo!$D$5,"dopo" &amp; B126,"prima" &amp; B126)</f>
        <v>prima</v>
      </c>
    </row>
    <row r="127" spans="2:14">
      <c r="B127" s="185"/>
      <c r="C127" s="185"/>
      <c r="D127" s="185"/>
      <c r="E127" s="185"/>
      <c r="F127" s="186"/>
      <c r="G127" s="187"/>
      <c r="H127" s="188"/>
      <c r="I127" s="188"/>
      <c r="J127" s="188"/>
      <c r="K127" s="185"/>
      <c r="L127" s="188"/>
      <c r="M127" s="189"/>
      <c r="N127" s="184" t="str">
        <f>IF(M127&gt;riepilogo!$D$5,"dopo" &amp; B127,"prima" &amp; B127)</f>
        <v>prima</v>
      </c>
    </row>
    <row r="128" spans="2:14">
      <c r="B128" s="185"/>
      <c r="C128" s="185"/>
      <c r="D128" s="185"/>
      <c r="E128" s="185"/>
      <c r="F128" s="186"/>
      <c r="G128" s="187"/>
      <c r="H128" s="188"/>
      <c r="I128" s="188"/>
      <c r="J128" s="188"/>
      <c r="K128" s="185"/>
      <c r="L128" s="188"/>
      <c r="M128" s="189"/>
      <c r="N128" s="184" t="str">
        <f>IF(M128&gt;riepilogo!$D$5,"dopo" &amp; B128,"prima" &amp; B128)</f>
        <v>prima</v>
      </c>
    </row>
    <row r="129" spans="2:14">
      <c r="B129" s="185"/>
      <c r="C129" s="185"/>
      <c r="D129" s="185"/>
      <c r="E129" s="185"/>
      <c r="F129" s="186"/>
      <c r="G129" s="187"/>
      <c r="H129" s="188"/>
      <c r="I129" s="188"/>
      <c r="J129" s="188"/>
      <c r="K129" s="185"/>
      <c r="L129" s="188"/>
      <c r="M129" s="189"/>
      <c r="N129" s="184" t="str">
        <f>IF(M129&gt;riepilogo!$D$5,"dopo" &amp; B129,"prima" &amp; B129)</f>
        <v>prima</v>
      </c>
    </row>
    <row r="130" spans="2:14">
      <c r="B130" s="185"/>
      <c r="C130" s="185"/>
      <c r="D130" s="185"/>
      <c r="E130" s="185"/>
      <c r="F130" s="186"/>
      <c r="G130" s="187"/>
      <c r="H130" s="188"/>
      <c r="I130" s="188"/>
      <c r="J130" s="188"/>
      <c r="K130" s="185"/>
      <c r="L130" s="188"/>
      <c r="M130" s="189"/>
      <c r="N130" s="184" t="str">
        <f>IF(M130&gt;riepilogo!$D$5,"dopo" &amp; B130,"prima" &amp; B130)</f>
        <v>prima</v>
      </c>
    </row>
    <row r="131" spans="2:14">
      <c r="B131" s="185"/>
      <c r="C131" s="185"/>
      <c r="D131" s="185"/>
      <c r="E131" s="185"/>
      <c r="F131" s="186"/>
      <c r="G131" s="187"/>
      <c r="H131" s="188"/>
      <c r="I131" s="188"/>
      <c r="J131" s="188"/>
      <c r="K131" s="185"/>
      <c r="L131" s="188"/>
      <c r="M131" s="189"/>
      <c r="N131" s="184" t="str">
        <f>IF(M131&gt;riepilogo!$D$5,"dopo" &amp; B131,"prima" &amp; B131)</f>
        <v>prima</v>
      </c>
    </row>
    <row r="132" spans="2:14">
      <c r="B132" s="185"/>
      <c r="C132" s="185"/>
      <c r="D132" s="185"/>
      <c r="E132" s="185"/>
      <c r="F132" s="186"/>
      <c r="G132" s="187"/>
      <c r="H132" s="188"/>
      <c r="I132" s="188"/>
      <c r="J132" s="188"/>
      <c r="K132" s="185"/>
      <c r="L132" s="188"/>
      <c r="M132" s="189"/>
      <c r="N132" s="184" t="str">
        <f>IF(M132&gt;riepilogo!$D$5,"dopo" &amp; B132,"prima" &amp; B132)</f>
        <v>prima</v>
      </c>
    </row>
    <row r="133" spans="2:14">
      <c r="B133" s="185"/>
      <c r="C133" s="185"/>
      <c r="D133" s="185"/>
      <c r="E133" s="185"/>
      <c r="F133" s="186"/>
      <c r="G133" s="187"/>
      <c r="H133" s="188"/>
      <c r="I133" s="188"/>
      <c r="J133" s="188"/>
      <c r="K133" s="185"/>
      <c r="L133" s="188"/>
      <c r="M133" s="189"/>
      <c r="N133" s="184" t="str">
        <f>IF(M133&gt;riepilogo!$D$5,"dopo" &amp; B133,"prima" &amp; B133)</f>
        <v>prima</v>
      </c>
    </row>
    <row r="134" spans="2:14">
      <c r="B134" s="185"/>
      <c r="C134" s="185"/>
      <c r="D134" s="185"/>
      <c r="E134" s="185"/>
      <c r="F134" s="186"/>
      <c r="G134" s="187"/>
      <c r="H134" s="188"/>
      <c r="I134" s="188"/>
      <c r="J134" s="188"/>
      <c r="K134" s="185"/>
      <c r="L134" s="188"/>
      <c r="M134" s="189"/>
      <c r="N134" s="184" t="str">
        <f>IF(M134&gt;riepilogo!$D$5,"dopo" &amp; B134,"prima" &amp; B134)</f>
        <v>prima</v>
      </c>
    </row>
    <row r="135" spans="2:14">
      <c r="B135" s="185"/>
      <c r="C135" s="185"/>
      <c r="D135" s="185"/>
      <c r="E135" s="185"/>
      <c r="F135" s="186"/>
      <c r="G135" s="187"/>
      <c r="H135" s="188"/>
      <c r="I135" s="188"/>
      <c r="J135" s="188"/>
      <c r="K135" s="185"/>
      <c r="L135" s="188"/>
      <c r="M135" s="189"/>
      <c r="N135" s="184" t="str">
        <f>IF(M135&gt;riepilogo!$D$5,"dopo" &amp; B135,"prima" &amp; B135)</f>
        <v>prima</v>
      </c>
    </row>
    <row r="136" spans="2:14">
      <c r="B136" s="185"/>
      <c r="C136" s="185"/>
      <c r="D136" s="185"/>
      <c r="E136" s="185"/>
      <c r="F136" s="186"/>
      <c r="G136" s="187"/>
      <c r="H136" s="188"/>
      <c r="I136" s="188"/>
      <c r="J136" s="188"/>
      <c r="K136" s="185"/>
      <c r="L136" s="188"/>
      <c r="M136" s="189"/>
      <c r="N136" s="184" t="str">
        <f>IF(M136&gt;riepilogo!$D$5,"dopo" &amp; B136,"prima" &amp; B136)</f>
        <v>prima</v>
      </c>
    </row>
    <row r="137" spans="2:14">
      <c r="B137" s="185"/>
      <c r="C137" s="185"/>
      <c r="D137" s="185"/>
      <c r="E137" s="185"/>
      <c r="F137" s="186"/>
      <c r="G137" s="187"/>
      <c r="H137" s="188"/>
      <c r="I137" s="188"/>
      <c r="J137" s="188"/>
      <c r="K137" s="185"/>
      <c r="L137" s="188"/>
      <c r="M137" s="189"/>
      <c r="N137" s="184" t="str">
        <f>IF(M137&gt;riepilogo!$D$5,"dopo" &amp; B137,"prima" &amp; B137)</f>
        <v>prima</v>
      </c>
    </row>
    <row r="138" spans="2:14">
      <c r="B138" s="185"/>
      <c r="C138" s="185"/>
      <c r="D138" s="185"/>
      <c r="E138" s="185"/>
      <c r="F138" s="186"/>
      <c r="G138" s="187"/>
      <c r="H138" s="188"/>
      <c r="I138" s="188"/>
      <c r="J138" s="188"/>
      <c r="K138" s="185"/>
      <c r="L138" s="188"/>
      <c r="M138" s="189"/>
      <c r="N138" s="184" t="str">
        <f>IF(M138&gt;riepilogo!$D$5,"dopo" &amp; B138,"prima" &amp; B138)</f>
        <v>prima</v>
      </c>
    </row>
    <row r="139" spans="2:14">
      <c r="B139" s="185"/>
      <c r="C139" s="185"/>
      <c r="D139" s="185"/>
      <c r="E139" s="185"/>
      <c r="F139" s="186"/>
      <c r="G139" s="187"/>
      <c r="H139" s="188"/>
      <c r="I139" s="188"/>
      <c r="J139" s="188"/>
      <c r="K139" s="185"/>
      <c r="L139" s="188"/>
      <c r="M139" s="189"/>
      <c r="N139" s="184" t="str">
        <f>IF(M139&gt;riepilogo!$D$5,"dopo" &amp; B139,"prima" &amp; B139)</f>
        <v>prima</v>
      </c>
    </row>
    <row r="140" spans="2:14">
      <c r="B140" s="185"/>
      <c r="C140" s="185"/>
      <c r="D140" s="185"/>
      <c r="E140" s="185"/>
      <c r="F140" s="186"/>
      <c r="G140" s="187"/>
      <c r="H140" s="188"/>
      <c r="I140" s="188"/>
      <c r="J140" s="188"/>
      <c r="K140" s="185"/>
      <c r="L140" s="188"/>
      <c r="M140" s="189"/>
      <c r="N140" s="184" t="str">
        <f>IF(M140&gt;riepilogo!$D$5,"dopo" &amp; B140,"prima" &amp; B140)</f>
        <v>prima</v>
      </c>
    </row>
    <row r="141" spans="2:14">
      <c r="B141" s="185"/>
      <c r="C141" s="185"/>
      <c r="D141" s="185"/>
      <c r="E141" s="185"/>
      <c r="F141" s="186"/>
      <c r="G141" s="187"/>
      <c r="H141" s="188"/>
      <c r="I141" s="188"/>
      <c r="J141" s="188"/>
      <c r="K141" s="185"/>
      <c r="L141" s="188"/>
      <c r="M141" s="189"/>
      <c r="N141" s="184" t="str">
        <f>IF(M141&gt;riepilogo!$D$5,"dopo" &amp; B141,"prima" &amp; B141)</f>
        <v>prima</v>
      </c>
    </row>
    <row r="142" spans="2:14">
      <c r="B142" s="185"/>
      <c r="C142" s="185"/>
      <c r="D142" s="185"/>
      <c r="E142" s="185"/>
      <c r="F142" s="186"/>
      <c r="G142" s="187"/>
      <c r="H142" s="188"/>
      <c r="I142" s="188"/>
      <c r="J142" s="188"/>
      <c r="K142" s="185"/>
      <c r="L142" s="188"/>
      <c r="M142" s="189"/>
      <c r="N142" s="184" t="str">
        <f>IF(M142&gt;riepilogo!$D$5,"dopo" &amp; B142,"prima" &amp; B142)</f>
        <v>prima</v>
      </c>
    </row>
    <row r="143" spans="2:14">
      <c r="B143" s="185"/>
      <c r="C143" s="185"/>
      <c r="D143" s="185"/>
      <c r="E143" s="185"/>
      <c r="F143" s="186"/>
      <c r="G143" s="187"/>
      <c r="H143" s="188"/>
      <c r="I143" s="188"/>
      <c r="J143" s="188"/>
      <c r="K143" s="185"/>
      <c r="L143" s="188"/>
      <c r="M143" s="189"/>
      <c r="N143" s="184" t="str">
        <f>IF(M143&gt;riepilogo!$D$5,"dopo" &amp; B143,"prima" &amp; B143)</f>
        <v>prima</v>
      </c>
    </row>
    <row r="144" spans="2:14">
      <c r="B144" s="185"/>
      <c r="C144" s="185"/>
      <c r="D144" s="185"/>
      <c r="E144" s="185"/>
      <c r="F144" s="186"/>
      <c r="G144" s="187"/>
      <c r="H144" s="188"/>
      <c r="I144" s="188"/>
      <c r="J144" s="188"/>
      <c r="K144" s="185"/>
      <c r="L144" s="188"/>
      <c r="M144" s="189"/>
      <c r="N144" s="184" t="str">
        <f>IF(M144&gt;riepilogo!$D$5,"dopo" &amp; B144,"prima" &amp; B144)</f>
        <v>prima</v>
      </c>
    </row>
    <row r="145" spans="2:14">
      <c r="B145" s="185"/>
      <c r="C145" s="185"/>
      <c r="D145" s="185"/>
      <c r="E145" s="185"/>
      <c r="F145" s="186"/>
      <c r="G145" s="187"/>
      <c r="H145" s="188"/>
      <c r="I145" s="188"/>
      <c r="J145" s="188"/>
      <c r="K145" s="185"/>
      <c r="L145" s="188"/>
      <c r="M145" s="189"/>
      <c r="N145" s="184" t="str">
        <f>IF(M145&gt;riepilogo!$D$5,"dopo" &amp; B145,"prima" &amp; B145)</f>
        <v>prima</v>
      </c>
    </row>
    <row r="146" spans="2:14">
      <c r="B146" s="185"/>
      <c r="C146" s="185"/>
      <c r="D146" s="185"/>
      <c r="E146" s="185"/>
      <c r="F146" s="186"/>
      <c r="G146" s="187"/>
      <c r="H146" s="188"/>
      <c r="I146" s="188"/>
      <c r="J146" s="188"/>
      <c r="K146" s="185"/>
      <c r="L146" s="188"/>
      <c r="M146" s="189"/>
      <c r="N146" s="184" t="str">
        <f>IF(M146&gt;riepilogo!$D$5,"dopo" &amp; B146,"prima" &amp; B146)</f>
        <v>prima</v>
      </c>
    </row>
    <row r="147" spans="2:14">
      <c r="B147" s="185"/>
      <c r="C147" s="185"/>
      <c r="D147" s="185"/>
      <c r="E147" s="185"/>
      <c r="F147" s="186"/>
      <c r="G147" s="187"/>
      <c r="H147" s="188"/>
      <c r="I147" s="188"/>
      <c r="J147" s="188"/>
      <c r="K147" s="185"/>
      <c r="L147" s="188"/>
      <c r="M147" s="189"/>
      <c r="N147" s="184" t="str">
        <f>IF(M147&gt;riepilogo!$D$5,"dopo" &amp; B147,"prima" &amp; B147)</f>
        <v>prima</v>
      </c>
    </row>
    <row r="148" spans="2:14">
      <c r="B148" s="185"/>
      <c r="C148" s="185"/>
      <c r="D148" s="185"/>
      <c r="E148" s="185"/>
      <c r="F148" s="186"/>
      <c r="G148" s="187"/>
      <c r="H148" s="188"/>
      <c r="I148" s="188"/>
      <c r="J148" s="188"/>
      <c r="K148" s="185"/>
      <c r="L148" s="188"/>
      <c r="M148" s="189"/>
      <c r="N148" s="184" t="str">
        <f>IF(M148&gt;riepilogo!$D$5,"dopo" &amp; B148,"prima" &amp; B148)</f>
        <v>prima</v>
      </c>
    </row>
    <row r="149" spans="2:14">
      <c r="B149" s="185"/>
      <c r="C149" s="185"/>
      <c r="D149" s="185"/>
      <c r="E149" s="185"/>
      <c r="F149" s="186"/>
      <c r="G149" s="187"/>
      <c r="H149" s="188"/>
      <c r="I149" s="188"/>
      <c r="J149" s="188"/>
      <c r="K149" s="185"/>
      <c r="L149" s="188"/>
      <c r="M149" s="189"/>
      <c r="N149" s="184" t="str">
        <f>IF(M149&gt;riepilogo!$D$5,"dopo" &amp; B149,"prima" &amp; B149)</f>
        <v>prima</v>
      </c>
    </row>
    <row r="150" spans="2:14">
      <c r="B150" s="185"/>
      <c r="C150" s="185"/>
      <c r="D150" s="185"/>
      <c r="E150" s="185"/>
      <c r="F150" s="186"/>
      <c r="G150" s="187"/>
      <c r="H150" s="188"/>
      <c r="I150" s="188"/>
      <c r="J150" s="188"/>
      <c r="K150" s="185"/>
      <c r="L150" s="188"/>
      <c r="M150" s="189"/>
      <c r="N150" s="184" t="str">
        <f>IF(M150&gt;riepilogo!$D$5,"dopo" &amp; B150,"prima" &amp; B150)</f>
        <v>prima</v>
      </c>
    </row>
    <row r="151" spans="2:14">
      <c r="B151" s="185"/>
      <c r="C151" s="185"/>
      <c r="D151" s="185"/>
      <c r="E151" s="185"/>
      <c r="F151" s="186"/>
      <c r="G151" s="187"/>
      <c r="H151" s="188"/>
      <c r="I151" s="188"/>
      <c r="J151" s="188"/>
      <c r="K151" s="185"/>
      <c r="L151" s="188"/>
      <c r="M151" s="189"/>
      <c r="N151" s="184" t="str">
        <f>IF(M151&gt;riepilogo!$D$5,"dopo" &amp; B151,"prima" &amp; B151)</f>
        <v>prima</v>
      </c>
    </row>
    <row r="152" spans="2:14">
      <c r="B152" s="185"/>
      <c r="C152" s="185"/>
      <c r="D152" s="185"/>
      <c r="E152" s="185"/>
      <c r="F152" s="186"/>
      <c r="G152" s="187"/>
      <c r="H152" s="188"/>
      <c r="I152" s="188"/>
      <c r="J152" s="188"/>
      <c r="K152" s="185"/>
      <c r="L152" s="188"/>
      <c r="M152" s="189"/>
      <c r="N152" s="184" t="str">
        <f>IF(M152&gt;riepilogo!$D$5,"dopo" &amp; B152,"prima" &amp; B152)</f>
        <v>prima</v>
      </c>
    </row>
    <row r="153" spans="2:14">
      <c r="B153" s="185"/>
      <c r="C153" s="185"/>
      <c r="D153" s="185"/>
      <c r="E153" s="185"/>
      <c r="F153" s="186"/>
      <c r="G153" s="187"/>
      <c r="H153" s="188"/>
      <c r="I153" s="188"/>
      <c r="J153" s="188"/>
      <c r="K153" s="185"/>
      <c r="L153" s="188"/>
      <c r="M153" s="189"/>
      <c r="N153" s="184" t="str">
        <f>IF(M153&gt;riepilogo!$D$5,"dopo" &amp; B153,"prima" &amp; B153)</f>
        <v>prima</v>
      </c>
    </row>
    <row r="154" spans="2:14">
      <c r="B154" s="185"/>
      <c r="C154" s="185"/>
      <c r="D154" s="185"/>
      <c r="E154" s="185"/>
      <c r="F154" s="186"/>
      <c r="G154" s="187"/>
      <c r="H154" s="188"/>
      <c r="I154" s="188"/>
      <c r="J154" s="188"/>
      <c r="K154" s="185"/>
      <c r="L154" s="188"/>
      <c r="M154" s="189"/>
      <c r="N154" s="184" t="str">
        <f>IF(M154&gt;riepilogo!$D$5,"dopo" &amp; B154,"prima" &amp; B154)</f>
        <v>prima</v>
      </c>
    </row>
    <row r="155" spans="2:14">
      <c r="B155" s="185"/>
      <c r="C155" s="185"/>
      <c r="D155" s="185"/>
      <c r="E155" s="185"/>
      <c r="F155" s="186"/>
      <c r="G155" s="187"/>
      <c r="H155" s="188"/>
      <c r="I155" s="188"/>
      <c r="J155" s="188"/>
      <c r="K155" s="185"/>
      <c r="L155" s="188"/>
      <c r="M155" s="189"/>
      <c r="N155" s="184" t="str">
        <f>IF(M155&gt;riepilogo!$D$5,"dopo" &amp; B155,"prima" &amp; B155)</f>
        <v>prima</v>
      </c>
    </row>
    <row r="156" spans="2:14">
      <c r="B156" s="185"/>
      <c r="C156" s="185"/>
      <c r="D156" s="185"/>
      <c r="E156" s="185"/>
      <c r="F156" s="186"/>
      <c r="G156" s="187"/>
      <c r="H156" s="188"/>
      <c r="I156" s="188"/>
      <c r="J156" s="188"/>
      <c r="K156" s="185"/>
      <c r="L156" s="188"/>
      <c r="M156" s="189"/>
      <c r="N156" s="184" t="str">
        <f>IF(M156&gt;riepilogo!$D$5,"dopo" &amp; B156,"prima" &amp; B156)</f>
        <v>prima</v>
      </c>
    </row>
    <row r="157" spans="2:14">
      <c r="B157" s="185"/>
      <c r="C157" s="185"/>
      <c r="D157" s="185"/>
      <c r="E157" s="185"/>
      <c r="F157" s="186"/>
      <c r="G157" s="187"/>
      <c r="H157" s="188"/>
      <c r="I157" s="188"/>
      <c r="J157" s="188"/>
      <c r="K157" s="185"/>
      <c r="L157" s="188"/>
      <c r="M157" s="189"/>
      <c r="N157" s="184" t="str">
        <f>IF(M157&gt;riepilogo!$D$5,"dopo" &amp; B157,"prima" &amp; B157)</f>
        <v>prima</v>
      </c>
    </row>
    <row r="158" spans="2:14">
      <c r="B158" s="185"/>
      <c r="C158" s="185"/>
      <c r="D158" s="185"/>
      <c r="E158" s="185"/>
      <c r="F158" s="186"/>
      <c r="G158" s="187"/>
      <c r="H158" s="188"/>
      <c r="I158" s="188"/>
      <c r="J158" s="188"/>
      <c r="K158" s="185"/>
      <c r="L158" s="188"/>
      <c r="M158" s="189"/>
      <c r="N158" s="184" t="str">
        <f>IF(M158&gt;riepilogo!$D$5,"dopo" &amp; B158,"prima" &amp; B158)</f>
        <v>prima</v>
      </c>
    </row>
    <row r="159" spans="2:14">
      <c r="B159" s="185"/>
      <c r="C159" s="185"/>
      <c r="D159" s="185"/>
      <c r="E159" s="185"/>
      <c r="F159" s="186"/>
      <c r="G159" s="187"/>
      <c r="H159" s="188"/>
      <c r="I159" s="188"/>
      <c r="J159" s="188"/>
      <c r="K159" s="185"/>
      <c r="L159" s="188"/>
      <c r="M159" s="189"/>
      <c r="N159" s="184" t="str">
        <f>IF(M159&gt;riepilogo!$D$5,"dopo" &amp; B159,"prima" &amp; B159)</f>
        <v>prima</v>
      </c>
    </row>
    <row r="160" spans="2:14">
      <c r="B160" s="185"/>
      <c r="C160" s="185"/>
      <c r="D160" s="185"/>
      <c r="E160" s="185"/>
      <c r="F160" s="186"/>
      <c r="G160" s="187"/>
      <c r="H160" s="188"/>
      <c r="I160" s="188"/>
      <c r="J160" s="188"/>
      <c r="K160" s="185"/>
      <c r="L160" s="188"/>
      <c r="M160" s="189"/>
      <c r="N160" s="184" t="str">
        <f>IF(M160&gt;riepilogo!$D$5,"dopo" &amp; B160,"prima" &amp; B160)</f>
        <v>prima</v>
      </c>
    </row>
    <row r="161" spans="2:14">
      <c r="B161" s="185"/>
      <c r="C161" s="185"/>
      <c r="D161" s="185"/>
      <c r="E161" s="185"/>
      <c r="F161" s="186"/>
      <c r="G161" s="187"/>
      <c r="H161" s="188"/>
      <c r="I161" s="188"/>
      <c r="J161" s="188"/>
      <c r="K161" s="185"/>
      <c r="L161" s="188"/>
      <c r="M161" s="189"/>
      <c r="N161" s="184" t="str">
        <f>IF(M161&gt;riepilogo!$D$5,"dopo" &amp; B161,"prima" &amp; B161)</f>
        <v>prima</v>
      </c>
    </row>
    <row r="162" spans="2:14">
      <c r="B162" s="185"/>
      <c r="C162" s="185"/>
      <c r="D162" s="185"/>
      <c r="E162" s="185"/>
      <c r="F162" s="186"/>
      <c r="G162" s="187"/>
      <c r="H162" s="188"/>
      <c r="I162" s="188"/>
      <c r="J162" s="188"/>
      <c r="K162" s="185"/>
      <c r="L162" s="188"/>
      <c r="M162" s="189"/>
      <c r="N162" s="184" t="str">
        <f>IF(M162&gt;riepilogo!$D$5,"dopo" &amp; B162,"prima" &amp; B162)</f>
        <v>prima</v>
      </c>
    </row>
    <row r="163" spans="2:14">
      <c r="B163" s="185"/>
      <c r="C163" s="185"/>
      <c r="D163" s="185"/>
      <c r="E163" s="185"/>
      <c r="F163" s="186"/>
      <c r="G163" s="187"/>
      <c r="H163" s="188"/>
      <c r="I163" s="188"/>
      <c r="J163" s="188"/>
      <c r="K163" s="185"/>
      <c r="L163" s="188"/>
      <c r="M163" s="189"/>
      <c r="N163" s="184" t="str">
        <f>IF(M163&gt;riepilogo!$D$5,"dopo" &amp; B163,"prima" &amp; B163)</f>
        <v>prima</v>
      </c>
    </row>
    <row r="164" spans="2:14">
      <c r="B164" s="185"/>
      <c r="C164" s="185"/>
      <c r="D164" s="185"/>
      <c r="E164" s="185"/>
      <c r="F164" s="186"/>
      <c r="G164" s="187"/>
      <c r="H164" s="188"/>
      <c r="I164" s="188"/>
      <c r="J164" s="188"/>
      <c r="K164" s="185"/>
      <c r="L164" s="188"/>
      <c r="M164" s="189"/>
      <c r="N164" s="184" t="str">
        <f>IF(M164&gt;riepilogo!$D$5,"dopo" &amp; B164,"prima" &amp; B164)</f>
        <v>prima</v>
      </c>
    </row>
    <row r="165" spans="2:14">
      <c r="B165" s="185"/>
      <c r="C165" s="185"/>
      <c r="D165" s="185"/>
      <c r="E165" s="185"/>
      <c r="F165" s="186"/>
      <c r="G165" s="187"/>
      <c r="H165" s="188"/>
      <c r="I165" s="188"/>
      <c r="J165" s="188"/>
      <c r="K165" s="185"/>
      <c r="L165" s="188"/>
      <c r="M165" s="189"/>
      <c r="N165" s="184" t="str">
        <f>IF(M165&gt;riepilogo!$D$5,"dopo" &amp; B165,"prima" &amp; B165)</f>
        <v>prima</v>
      </c>
    </row>
    <row r="166" spans="2:14">
      <c r="B166" s="185"/>
      <c r="C166" s="185"/>
      <c r="D166" s="185"/>
      <c r="E166" s="185"/>
      <c r="F166" s="186"/>
      <c r="G166" s="187"/>
      <c r="H166" s="188"/>
      <c r="I166" s="188"/>
      <c r="J166" s="188"/>
      <c r="K166" s="185"/>
      <c r="L166" s="188"/>
      <c r="M166" s="189"/>
      <c r="N166" s="184" t="str">
        <f>IF(M166&gt;riepilogo!$D$5,"dopo" &amp; B166,"prima" &amp; B166)</f>
        <v>prima</v>
      </c>
    </row>
    <row r="167" spans="2:14">
      <c r="B167" s="185"/>
      <c r="C167" s="185"/>
      <c r="D167" s="185"/>
      <c r="E167" s="185"/>
      <c r="F167" s="186"/>
      <c r="G167" s="187"/>
      <c r="H167" s="188"/>
      <c r="I167" s="188"/>
      <c r="J167" s="188"/>
      <c r="K167" s="185"/>
      <c r="L167" s="188"/>
      <c r="M167" s="189"/>
      <c r="N167" s="184" t="str">
        <f>IF(M167&gt;riepilogo!$D$5,"dopo" &amp; B167,"prima" &amp; B167)</f>
        <v>prima</v>
      </c>
    </row>
    <row r="168" spans="2:14">
      <c r="B168" s="185"/>
      <c r="C168" s="185"/>
      <c r="D168" s="185"/>
      <c r="E168" s="185"/>
      <c r="F168" s="186"/>
      <c r="G168" s="187"/>
      <c r="H168" s="188"/>
      <c r="I168" s="188"/>
      <c r="J168" s="188"/>
      <c r="K168" s="185"/>
      <c r="L168" s="188"/>
      <c r="M168" s="189"/>
      <c r="N168" s="184" t="str">
        <f>IF(M168&gt;riepilogo!$D$5,"dopo" &amp; B168,"prima" &amp; B168)</f>
        <v>prima</v>
      </c>
    </row>
    <row r="169" spans="2:14">
      <c r="B169" s="185"/>
      <c r="C169" s="185"/>
      <c r="D169" s="185"/>
      <c r="E169" s="185"/>
      <c r="F169" s="186"/>
      <c r="G169" s="187"/>
      <c r="H169" s="188"/>
      <c r="I169" s="188"/>
      <c r="J169" s="188"/>
      <c r="K169" s="185"/>
      <c r="L169" s="188"/>
      <c r="M169" s="189"/>
      <c r="N169" s="184" t="str">
        <f>IF(M169&gt;riepilogo!$D$5,"dopo" &amp; B169,"prima" &amp; B169)</f>
        <v>prima</v>
      </c>
    </row>
    <row r="170" spans="2:14">
      <c r="B170" s="185"/>
      <c r="C170" s="185"/>
      <c r="D170" s="185"/>
      <c r="E170" s="185"/>
      <c r="F170" s="186"/>
      <c r="G170" s="187"/>
      <c r="H170" s="188"/>
      <c r="I170" s="188"/>
      <c r="J170" s="188"/>
      <c r="K170" s="185"/>
      <c r="L170" s="188"/>
      <c r="M170" s="189"/>
      <c r="N170" s="184" t="str">
        <f>IF(M170&gt;riepilogo!$D$5,"dopo" &amp; B170,"prima" &amp; B170)</f>
        <v>prima</v>
      </c>
    </row>
    <row r="171" spans="2:14">
      <c r="B171" s="185"/>
      <c r="C171" s="185"/>
      <c r="D171" s="185"/>
      <c r="E171" s="185"/>
      <c r="F171" s="186"/>
      <c r="G171" s="187"/>
      <c r="H171" s="188"/>
      <c r="I171" s="188"/>
      <c r="J171" s="188"/>
      <c r="K171" s="185"/>
      <c r="L171" s="188"/>
      <c r="M171" s="189"/>
      <c r="N171" s="184" t="str">
        <f>IF(M171&gt;riepilogo!$D$5,"dopo" &amp; B171,"prima" &amp; B171)</f>
        <v>prima</v>
      </c>
    </row>
    <row r="172" spans="2:14">
      <c r="B172" s="185"/>
      <c r="C172" s="185"/>
      <c r="D172" s="185"/>
      <c r="E172" s="185"/>
      <c r="F172" s="186"/>
      <c r="G172" s="187"/>
      <c r="H172" s="188"/>
      <c r="I172" s="188"/>
      <c r="J172" s="188"/>
      <c r="K172" s="185"/>
      <c r="L172" s="188"/>
      <c r="M172" s="189"/>
      <c r="N172" s="184" t="str">
        <f>IF(M172&gt;riepilogo!$D$5,"dopo" &amp; B172,"prima" &amp; B172)</f>
        <v>prima</v>
      </c>
    </row>
    <row r="173" spans="2:14">
      <c r="B173" s="185"/>
      <c r="C173" s="185"/>
      <c r="D173" s="185"/>
      <c r="E173" s="185"/>
      <c r="F173" s="186"/>
      <c r="G173" s="187"/>
      <c r="H173" s="188"/>
      <c r="I173" s="188"/>
      <c r="J173" s="188"/>
      <c r="K173" s="185"/>
      <c r="L173" s="188"/>
      <c r="M173" s="189"/>
      <c r="N173" s="184" t="str">
        <f>IF(M173&gt;riepilogo!$D$5,"dopo" &amp; B173,"prima" &amp; B173)</f>
        <v>prima</v>
      </c>
    </row>
    <row r="174" spans="2:14">
      <c r="B174" s="185"/>
      <c r="C174" s="185"/>
      <c r="D174" s="185"/>
      <c r="E174" s="185"/>
      <c r="F174" s="186"/>
      <c r="G174" s="187"/>
      <c r="H174" s="188"/>
      <c r="I174" s="188"/>
      <c r="J174" s="188"/>
      <c r="K174" s="185"/>
      <c r="L174" s="188"/>
      <c r="M174" s="189"/>
      <c r="N174" s="184" t="str">
        <f>IF(M174&gt;riepilogo!$D$5,"dopo" &amp; B174,"prima" &amp; B174)</f>
        <v>prima</v>
      </c>
    </row>
    <row r="175" spans="2:14">
      <c r="B175" s="185"/>
      <c r="C175" s="185"/>
      <c r="D175" s="185"/>
      <c r="E175" s="185"/>
      <c r="F175" s="186"/>
      <c r="G175" s="187"/>
      <c r="H175" s="188"/>
      <c r="I175" s="188"/>
      <c r="J175" s="188"/>
      <c r="K175" s="185"/>
      <c r="L175" s="188"/>
      <c r="M175" s="189"/>
      <c r="N175" s="184" t="str">
        <f>IF(M175&gt;riepilogo!$D$5,"dopo" &amp; B175,"prima" &amp; B175)</f>
        <v>prima</v>
      </c>
    </row>
    <row r="176" spans="2:14">
      <c r="B176" s="185"/>
      <c r="C176" s="185"/>
      <c r="D176" s="185"/>
      <c r="E176" s="185"/>
      <c r="F176" s="186"/>
      <c r="G176" s="187"/>
      <c r="H176" s="188"/>
      <c r="I176" s="188"/>
      <c r="J176" s="188"/>
      <c r="K176" s="185"/>
      <c r="L176" s="188"/>
      <c r="M176" s="189"/>
      <c r="N176" s="184" t="str">
        <f>IF(M176&gt;riepilogo!$D$5,"dopo" &amp; B176,"prima" &amp; B176)</f>
        <v>prima</v>
      </c>
    </row>
    <row r="177" spans="2:14">
      <c r="B177" s="185"/>
      <c r="C177" s="185"/>
      <c r="D177" s="185"/>
      <c r="E177" s="185"/>
      <c r="F177" s="186"/>
      <c r="G177" s="187"/>
      <c r="H177" s="188"/>
      <c r="I177" s="188"/>
      <c r="J177" s="188"/>
      <c r="K177" s="185"/>
      <c r="L177" s="188"/>
      <c r="M177" s="189"/>
      <c r="N177" s="184" t="str">
        <f>IF(M177&gt;riepilogo!$D$5,"dopo" &amp; B177,"prima" &amp; B177)</f>
        <v>prima</v>
      </c>
    </row>
    <row r="178" spans="2:14">
      <c r="B178" s="185"/>
      <c r="C178" s="185"/>
      <c r="D178" s="185"/>
      <c r="E178" s="185"/>
      <c r="F178" s="186"/>
      <c r="G178" s="187"/>
      <c r="H178" s="188"/>
      <c r="I178" s="188"/>
      <c r="J178" s="188"/>
      <c r="K178" s="185"/>
      <c r="L178" s="188"/>
      <c r="M178" s="189"/>
      <c r="N178" s="184" t="str">
        <f>IF(M178&gt;riepilogo!$D$5,"dopo" &amp; B178,"prima" &amp; B178)</f>
        <v>prima</v>
      </c>
    </row>
    <row r="179" spans="2:14">
      <c r="B179" s="185"/>
      <c r="C179" s="185"/>
      <c r="D179" s="185"/>
      <c r="E179" s="185"/>
      <c r="F179" s="186"/>
      <c r="G179" s="187"/>
      <c r="H179" s="188"/>
      <c r="I179" s="188"/>
      <c r="J179" s="188"/>
      <c r="K179" s="185"/>
      <c r="L179" s="188"/>
      <c r="M179" s="189"/>
      <c r="N179" s="184" t="str">
        <f>IF(M179&gt;riepilogo!$D$5,"dopo" &amp; B179,"prima" &amp; B179)</f>
        <v>prima</v>
      </c>
    </row>
    <row r="180" spans="2:14">
      <c r="B180" s="185"/>
      <c r="C180" s="185"/>
      <c r="D180" s="185"/>
      <c r="E180" s="185"/>
      <c r="F180" s="186"/>
      <c r="G180" s="187"/>
      <c r="H180" s="188"/>
      <c r="I180" s="188"/>
      <c r="J180" s="188"/>
      <c r="K180" s="185"/>
      <c r="L180" s="188"/>
      <c r="M180" s="189"/>
      <c r="N180" s="184" t="str">
        <f>IF(M180&gt;riepilogo!$D$5,"dopo" &amp; B180,"prima" &amp; B180)</f>
        <v>prima</v>
      </c>
    </row>
    <row r="181" spans="2:14">
      <c r="B181" s="185"/>
      <c r="C181" s="185"/>
      <c r="D181" s="185"/>
      <c r="E181" s="185"/>
      <c r="F181" s="186"/>
      <c r="G181" s="187"/>
      <c r="H181" s="188"/>
      <c r="I181" s="188"/>
      <c r="J181" s="188"/>
      <c r="K181" s="185"/>
      <c r="L181" s="188"/>
      <c r="M181" s="189"/>
      <c r="N181" s="184" t="str">
        <f>IF(M181&gt;riepilogo!$D$5,"dopo" &amp; B181,"prima" &amp; B181)</f>
        <v>prima</v>
      </c>
    </row>
    <row r="182" spans="2:14">
      <c r="B182" s="185"/>
      <c r="C182" s="185"/>
      <c r="D182" s="185"/>
      <c r="E182" s="185"/>
      <c r="F182" s="186"/>
      <c r="G182" s="187"/>
      <c r="H182" s="188"/>
      <c r="I182" s="188"/>
      <c r="J182" s="188"/>
      <c r="K182" s="185"/>
      <c r="L182" s="188"/>
      <c r="M182" s="189"/>
      <c r="N182" s="184" t="str">
        <f>IF(M182&gt;riepilogo!$D$5,"dopo" &amp; B182,"prima" &amp; B182)</f>
        <v>prima</v>
      </c>
    </row>
    <row r="183" spans="2:14">
      <c r="B183" s="185"/>
      <c r="C183" s="185"/>
      <c r="D183" s="185"/>
      <c r="E183" s="185"/>
      <c r="F183" s="186"/>
      <c r="G183" s="187"/>
      <c r="H183" s="188"/>
      <c r="I183" s="188"/>
      <c r="J183" s="188"/>
      <c r="K183" s="185"/>
      <c r="L183" s="188"/>
      <c r="M183" s="189"/>
      <c r="N183" s="184" t="str">
        <f>IF(M183&gt;riepilogo!$D$5,"dopo" &amp; B183,"prima" &amp; B183)</f>
        <v>prima</v>
      </c>
    </row>
    <row r="184" spans="2:14">
      <c r="B184" s="185"/>
      <c r="C184" s="185"/>
      <c r="D184" s="185"/>
      <c r="E184" s="185"/>
      <c r="F184" s="186"/>
      <c r="G184" s="187"/>
      <c r="H184" s="188"/>
      <c r="I184" s="188"/>
      <c r="J184" s="188"/>
      <c r="K184" s="185"/>
      <c r="L184" s="188"/>
      <c r="M184" s="189"/>
      <c r="N184" s="184" t="str">
        <f>IF(M184&gt;riepilogo!$D$5,"dopo" &amp; B184,"prima" &amp; B184)</f>
        <v>prima</v>
      </c>
    </row>
    <row r="185" spans="2:14">
      <c r="B185" s="185"/>
      <c r="C185" s="185"/>
      <c r="D185" s="185"/>
      <c r="E185" s="185"/>
      <c r="F185" s="186"/>
      <c r="G185" s="187"/>
      <c r="H185" s="188"/>
      <c r="I185" s="188"/>
      <c r="J185" s="188"/>
      <c r="K185" s="185"/>
      <c r="L185" s="188"/>
      <c r="M185" s="189"/>
      <c r="N185" s="184" t="str">
        <f>IF(M185&gt;riepilogo!$D$5,"dopo" &amp; B185,"prima" &amp; B185)</f>
        <v>prima</v>
      </c>
    </row>
    <row r="186" spans="2:14">
      <c r="B186" s="185"/>
      <c r="C186" s="185"/>
      <c r="D186" s="185"/>
      <c r="E186" s="185"/>
      <c r="F186" s="186"/>
      <c r="G186" s="187"/>
      <c r="H186" s="188"/>
      <c r="I186" s="188"/>
      <c r="J186" s="188"/>
      <c r="K186" s="185"/>
      <c r="L186" s="188"/>
      <c r="M186" s="189"/>
      <c r="N186" s="184" t="str">
        <f>IF(M186&gt;riepilogo!$D$5,"dopo" &amp; B186,"prima" &amp; B186)</f>
        <v>prima</v>
      </c>
    </row>
    <row r="187" spans="2:14">
      <c r="B187" s="185"/>
      <c r="C187" s="185"/>
      <c r="D187" s="185"/>
      <c r="E187" s="185"/>
      <c r="F187" s="186"/>
      <c r="G187" s="187"/>
      <c r="H187" s="188"/>
      <c r="I187" s="188"/>
      <c r="J187" s="188"/>
      <c r="K187" s="185"/>
      <c r="L187" s="188"/>
      <c r="M187" s="189"/>
      <c r="N187" s="184" t="str">
        <f>IF(M187&gt;riepilogo!$D$5,"dopo" &amp; B187,"prima" &amp; B187)</f>
        <v>prima</v>
      </c>
    </row>
    <row r="188" spans="2:14">
      <c r="B188" s="185"/>
      <c r="C188" s="185"/>
      <c r="D188" s="185"/>
      <c r="E188" s="185"/>
      <c r="F188" s="186"/>
      <c r="G188" s="187"/>
      <c r="H188" s="188"/>
      <c r="I188" s="188"/>
      <c r="J188" s="188"/>
      <c r="K188" s="185"/>
      <c r="L188" s="188"/>
      <c r="M188" s="189"/>
      <c r="N188" s="184" t="str">
        <f>IF(M188&gt;riepilogo!$D$5,"dopo" &amp; B188,"prima" &amp; B188)</f>
        <v>prima</v>
      </c>
    </row>
    <row r="189" spans="2:14">
      <c r="B189" s="185"/>
      <c r="C189" s="185"/>
      <c r="D189" s="185"/>
      <c r="E189" s="185"/>
      <c r="F189" s="186"/>
      <c r="G189" s="187"/>
      <c r="H189" s="188"/>
      <c r="I189" s="188"/>
      <c r="J189" s="188"/>
      <c r="K189" s="185"/>
      <c r="L189" s="188"/>
      <c r="M189" s="189"/>
      <c r="N189" s="184" t="str">
        <f>IF(M189&gt;riepilogo!$D$5,"dopo" &amp; B189,"prima" &amp; B189)</f>
        <v>prima</v>
      </c>
    </row>
    <row r="190" spans="2:14">
      <c r="B190" s="185"/>
      <c r="C190" s="185"/>
      <c r="D190" s="185"/>
      <c r="E190" s="185"/>
      <c r="F190" s="186"/>
      <c r="G190" s="187"/>
      <c r="H190" s="188"/>
      <c r="I190" s="188"/>
      <c r="J190" s="188"/>
      <c r="K190" s="185"/>
      <c r="L190" s="188"/>
      <c r="M190" s="189"/>
      <c r="N190" s="184" t="str">
        <f>IF(M190&gt;riepilogo!$D$5,"dopo" &amp; B190,"prima" &amp; B190)</f>
        <v>prima</v>
      </c>
    </row>
    <row r="191" spans="2:14">
      <c r="B191" s="185"/>
      <c r="C191" s="185"/>
      <c r="D191" s="185"/>
      <c r="E191" s="185"/>
      <c r="F191" s="186"/>
      <c r="G191" s="187"/>
      <c r="H191" s="188"/>
      <c r="I191" s="188"/>
      <c r="J191" s="188"/>
      <c r="K191" s="185"/>
      <c r="L191" s="188"/>
      <c r="M191" s="189"/>
      <c r="N191" s="184" t="str">
        <f>IF(M191&gt;riepilogo!$D$5,"dopo" &amp; B191,"prima" &amp; B191)</f>
        <v>prima</v>
      </c>
    </row>
    <row r="192" spans="2:14">
      <c r="B192" s="185"/>
      <c r="C192" s="185"/>
      <c r="D192" s="185"/>
      <c r="E192" s="185"/>
      <c r="F192" s="186"/>
      <c r="G192" s="187"/>
      <c r="H192" s="188"/>
      <c r="I192" s="188"/>
      <c r="J192" s="188"/>
      <c r="K192" s="185"/>
      <c r="L192" s="188"/>
      <c r="M192" s="189"/>
      <c r="N192" s="184" t="str">
        <f>IF(M192&gt;riepilogo!$D$5,"dopo" &amp; B192,"prima" &amp; B192)</f>
        <v>prima</v>
      </c>
    </row>
    <row r="193" spans="2:14">
      <c r="B193" s="185"/>
      <c r="C193" s="185"/>
      <c r="D193" s="185"/>
      <c r="E193" s="185"/>
      <c r="F193" s="186"/>
      <c r="G193" s="187"/>
      <c r="H193" s="188"/>
      <c r="I193" s="188"/>
      <c r="J193" s="188"/>
      <c r="K193" s="185"/>
      <c r="L193" s="188"/>
      <c r="M193" s="189"/>
      <c r="N193" s="184" t="str">
        <f>IF(M193&gt;riepilogo!$D$5,"dopo" &amp; B193,"prima" &amp; B193)</f>
        <v>prima</v>
      </c>
    </row>
    <row r="194" spans="2:14">
      <c r="B194" s="185"/>
      <c r="C194" s="185"/>
      <c r="D194" s="185"/>
      <c r="E194" s="185"/>
      <c r="F194" s="186"/>
      <c r="G194" s="187"/>
      <c r="H194" s="188"/>
      <c r="I194" s="188"/>
      <c r="J194" s="188"/>
      <c r="K194" s="185"/>
      <c r="L194" s="188"/>
      <c r="M194" s="189"/>
      <c r="N194" s="184" t="str">
        <f>IF(M194&gt;riepilogo!$D$5,"dopo" &amp; B194,"prima" &amp; B194)</f>
        <v>prima</v>
      </c>
    </row>
    <row r="195" spans="2:14">
      <c r="B195" s="185"/>
      <c r="C195" s="185"/>
      <c r="D195" s="185"/>
      <c r="E195" s="185"/>
      <c r="F195" s="186"/>
      <c r="G195" s="187"/>
      <c r="H195" s="188"/>
      <c r="I195" s="188"/>
      <c r="J195" s="188"/>
      <c r="K195" s="185"/>
      <c r="L195" s="188"/>
      <c r="M195" s="189"/>
      <c r="N195" s="184" t="str">
        <f>IF(M195&gt;riepilogo!$D$5,"dopo" &amp; B195,"prima" &amp; B195)</f>
        <v>prima</v>
      </c>
    </row>
    <row r="196" spans="2:14">
      <c r="B196" s="185"/>
      <c r="C196" s="185"/>
      <c r="D196" s="185"/>
      <c r="E196" s="185"/>
      <c r="F196" s="186"/>
      <c r="G196" s="187"/>
      <c r="H196" s="188"/>
      <c r="I196" s="188"/>
      <c r="J196" s="188"/>
      <c r="K196" s="185"/>
      <c r="L196" s="188"/>
      <c r="M196" s="189"/>
      <c r="N196" s="184" t="str">
        <f>IF(M196&gt;riepilogo!$D$5,"dopo" &amp; B196,"prima" &amp; B196)</f>
        <v>prima</v>
      </c>
    </row>
    <row r="197" spans="2:14">
      <c r="B197" s="185"/>
      <c r="C197" s="185"/>
      <c r="D197" s="185"/>
      <c r="E197" s="185"/>
      <c r="F197" s="186"/>
      <c r="G197" s="187"/>
      <c r="H197" s="188"/>
      <c r="I197" s="188"/>
      <c r="J197" s="188"/>
      <c r="K197" s="185"/>
      <c r="L197" s="188"/>
      <c r="M197" s="189"/>
      <c r="N197" s="184" t="str">
        <f>IF(M197&gt;riepilogo!$D$5,"dopo" &amp; B197,"prima" &amp; B197)</f>
        <v>prima</v>
      </c>
    </row>
    <row r="198" spans="2:14">
      <c r="B198" s="185"/>
      <c r="C198" s="185"/>
      <c r="D198" s="185"/>
      <c r="E198" s="185"/>
      <c r="F198" s="186"/>
      <c r="G198" s="187"/>
      <c r="H198" s="188"/>
      <c r="I198" s="188"/>
      <c r="J198" s="188"/>
      <c r="K198" s="185"/>
      <c r="L198" s="188"/>
      <c r="M198" s="189"/>
      <c r="N198" s="184" t="str">
        <f>IF(M198&gt;riepilogo!$D$5,"dopo" &amp; B198,"prima" &amp; B198)</f>
        <v>prima</v>
      </c>
    </row>
    <row r="199" spans="2:14">
      <c r="B199" s="185"/>
      <c r="C199" s="185"/>
      <c r="D199" s="185"/>
      <c r="E199" s="185"/>
      <c r="F199" s="186"/>
      <c r="G199" s="187"/>
      <c r="H199" s="188"/>
      <c r="I199" s="188"/>
      <c r="J199" s="188"/>
      <c r="K199" s="185"/>
      <c r="L199" s="188"/>
      <c r="M199" s="189"/>
      <c r="N199" s="184" t="str">
        <f>IF(M199&gt;riepilogo!$D$5,"dopo" &amp; B199,"prima" &amp; B199)</f>
        <v>prima</v>
      </c>
    </row>
    <row r="200" spans="2:14">
      <c r="B200" s="185"/>
      <c r="C200" s="185"/>
      <c r="D200" s="185"/>
      <c r="E200" s="185"/>
      <c r="F200" s="186"/>
      <c r="G200" s="187"/>
      <c r="H200" s="188"/>
      <c r="I200" s="188"/>
      <c r="J200" s="188"/>
      <c r="K200" s="185"/>
      <c r="L200" s="188"/>
      <c r="M200" s="189"/>
      <c r="N200" s="184" t="str">
        <f>IF(M200&gt;riepilogo!$D$5,"dopo" &amp; B200,"prima" &amp; B200)</f>
        <v>prima</v>
      </c>
    </row>
    <row r="201" spans="2:14">
      <c r="B201" s="185"/>
      <c r="C201" s="185"/>
      <c r="D201" s="185"/>
      <c r="E201" s="185"/>
      <c r="F201" s="186"/>
      <c r="G201" s="187"/>
      <c r="H201" s="188"/>
      <c r="I201" s="188"/>
      <c r="J201" s="188"/>
      <c r="K201" s="185"/>
      <c r="L201" s="188"/>
      <c r="M201" s="189"/>
      <c r="N201" s="184" t="str">
        <f>IF(M201&gt;riepilogo!$D$5,"dopo" &amp; B201,"prima" &amp; B201)</f>
        <v>prima</v>
      </c>
    </row>
    <row r="202" spans="2:14">
      <c r="B202" s="185"/>
      <c r="C202" s="185"/>
      <c r="D202" s="185"/>
      <c r="E202" s="185"/>
      <c r="F202" s="186"/>
      <c r="G202" s="187"/>
      <c r="H202" s="188"/>
      <c r="I202" s="188"/>
      <c r="J202" s="188"/>
      <c r="K202" s="185"/>
      <c r="L202" s="188"/>
      <c r="M202" s="189"/>
      <c r="N202" s="184" t="str">
        <f>IF(M202&gt;riepilogo!$D$5,"dopo" &amp; B202,"prima" &amp; B202)</f>
        <v>prima</v>
      </c>
    </row>
    <row r="203" spans="2:14">
      <c r="B203" s="185"/>
      <c r="C203" s="185"/>
      <c r="D203" s="185"/>
      <c r="E203" s="185"/>
      <c r="F203" s="186"/>
      <c r="G203" s="187"/>
      <c r="H203" s="188"/>
      <c r="I203" s="188"/>
      <c r="J203" s="188"/>
      <c r="K203" s="185"/>
      <c r="L203" s="188"/>
      <c r="M203" s="189"/>
      <c r="N203" s="184" t="str">
        <f>IF(M203&gt;riepilogo!$D$5,"dopo" &amp; B203,"prima" &amp; B203)</f>
        <v>prima</v>
      </c>
    </row>
    <row r="204" spans="2:14">
      <c r="B204" s="185"/>
      <c r="C204" s="185"/>
      <c r="D204" s="185"/>
      <c r="E204" s="185"/>
      <c r="F204" s="186"/>
      <c r="G204" s="187"/>
      <c r="H204" s="188"/>
      <c r="I204" s="188"/>
      <c r="J204" s="188"/>
      <c r="K204" s="185"/>
      <c r="L204" s="188"/>
      <c r="M204" s="189"/>
      <c r="N204" s="184" t="str">
        <f>IF(M204&gt;riepilogo!$D$5,"dopo" &amp; B204,"prima" &amp; B204)</f>
        <v>prima</v>
      </c>
    </row>
    <row r="205" spans="2:14">
      <c r="B205" s="185"/>
      <c r="C205" s="185"/>
      <c r="D205" s="185"/>
      <c r="E205" s="185"/>
      <c r="F205" s="186"/>
      <c r="G205" s="187"/>
      <c r="H205" s="188"/>
      <c r="I205" s="188"/>
      <c r="J205" s="188"/>
      <c r="K205" s="185"/>
      <c r="L205" s="188"/>
      <c r="M205" s="189"/>
      <c r="N205" s="184" t="str">
        <f>IF(M205&gt;riepilogo!$D$5,"dopo" &amp; B205,"prima" &amp; B205)</f>
        <v>prima</v>
      </c>
    </row>
    <row r="206" spans="2:14">
      <c r="B206" s="185"/>
      <c r="C206" s="185"/>
      <c r="D206" s="185"/>
      <c r="E206" s="185"/>
      <c r="F206" s="186"/>
      <c r="G206" s="187"/>
      <c r="H206" s="188"/>
      <c r="I206" s="188"/>
      <c r="J206" s="188"/>
      <c r="K206" s="185"/>
      <c r="L206" s="188"/>
      <c r="M206" s="189"/>
      <c r="N206" s="184" t="str">
        <f>IF(M206&gt;riepilogo!$D$5,"dopo" &amp; B206,"prima" &amp; B206)</f>
        <v>prima</v>
      </c>
    </row>
    <row r="207" spans="2:14">
      <c r="B207" s="185"/>
      <c r="C207" s="185"/>
      <c r="D207" s="185"/>
      <c r="E207" s="185"/>
      <c r="F207" s="186"/>
      <c r="G207" s="187"/>
      <c r="H207" s="188"/>
      <c r="I207" s="188"/>
      <c r="J207" s="188"/>
      <c r="K207" s="185"/>
      <c r="L207" s="188"/>
      <c r="M207" s="189"/>
      <c r="N207" s="184" t="str">
        <f>IF(M207&gt;riepilogo!$D$5,"dopo" &amp; B207,"prima" &amp; B207)</f>
        <v>prima</v>
      </c>
    </row>
    <row r="208" spans="2:14">
      <c r="B208" s="185"/>
      <c r="C208" s="185"/>
      <c r="D208" s="185"/>
      <c r="E208" s="185"/>
      <c r="F208" s="186"/>
      <c r="G208" s="187"/>
      <c r="H208" s="188"/>
      <c r="I208" s="188"/>
      <c r="J208" s="188"/>
      <c r="K208" s="185"/>
      <c r="L208" s="188"/>
      <c r="M208" s="189"/>
      <c r="N208" s="184" t="str">
        <f>IF(M208&gt;riepilogo!$D$5,"dopo" &amp; B208,"prima" &amp; B208)</f>
        <v>prima</v>
      </c>
    </row>
    <row r="209" spans="2:14">
      <c r="B209" s="185"/>
      <c r="C209" s="185"/>
      <c r="D209" s="185"/>
      <c r="E209" s="185"/>
      <c r="F209" s="186"/>
      <c r="G209" s="187"/>
      <c r="H209" s="188"/>
      <c r="I209" s="188"/>
      <c r="J209" s="188"/>
      <c r="K209" s="185"/>
      <c r="L209" s="188"/>
      <c r="M209" s="189"/>
      <c r="N209" s="184" t="str">
        <f>IF(M209&gt;riepilogo!$D$5,"dopo" &amp; B209,"prima" &amp; B209)</f>
        <v>prima</v>
      </c>
    </row>
    <row r="210" spans="2:14">
      <c r="B210" s="185"/>
      <c r="C210" s="185"/>
      <c r="D210" s="185"/>
      <c r="E210" s="185"/>
      <c r="F210" s="186"/>
      <c r="G210" s="187"/>
      <c r="H210" s="188"/>
      <c r="I210" s="188"/>
      <c r="J210" s="188"/>
      <c r="K210" s="185"/>
      <c r="L210" s="188"/>
      <c r="M210" s="189"/>
      <c r="N210" s="184" t="str">
        <f>IF(M210&gt;riepilogo!$D$5,"dopo" &amp; B210,"prima" &amp; B210)</f>
        <v>prima</v>
      </c>
    </row>
    <row r="211" spans="2:14">
      <c r="B211" s="185"/>
      <c r="C211" s="185"/>
      <c r="D211" s="185"/>
      <c r="E211" s="185"/>
      <c r="F211" s="186"/>
      <c r="G211" s="187"/>
      <c r="H211" s="188"/>
      <c r="I211" s="188"/>
      <c r="J211" s="188"/>
      <c r="K211" s="185"/>
      <c r="L211" s="188"/>
      <c r="M211" s="189"/>
      <c r="N211" s="184" t="str">
        <f>IF(M211&gt;riepilogo!$D$5,"dopo" &amp; B211,"prima" &amp; B211)</f>
        <v>prima</v>
      </c>
    </row>
    <row r="212" spans="2:14">
      <c r="B212" s="185"/>
      <c r="C212" s="185"/>
      <c r="D212" s="185"/>
      <c r="E212" s="185"/>
      <c r="F212" s="186"/>
      <c r="G212" s="187"/>
      <c r="H212" s="188"/>
      <c r="I212" s="188"/>
      <c r="J212" s="188"/>
      <c r="K212" s="185"/>
      <c r="L212" s="188"/>
      <c r="M212" s="189"/>
      <c r="N212" s="184" t="str">
        <f>IF(M212&gt;riepilogo!$D$5,"dopo" &amp; B212,"prima" &amp; B212)</f>
        <v>prima</v>
      </c>
    </row>
    <row r="213" spans="2:14">
      <c r="B213" s="185"/>
      <c r="C213" s="185"/>
      <c r="D213" s="185"/>
      <c r="E213" s="185"/>
      <c r="F213" s="186"/>
      <c r="G213" s="187"/>
      <c r="H213" s="188"/>
      <c r="I213" s="188"/>
      <c r="J213" s="188"/>
      <c r="K213" s="185"/>
      <c r="L213" s="188"/>
      <c r="M213" s="189"/>
      <c r="N213" s="184" t="str">
        <f>IF(M213&gt;riepilogo!$D$5,"dopo" &amp; B213,"prima" &amp; B213)</f>
        <v>prima</v>
      </c>
    </row>
    <row r="214" spans="2:14">
      <c r="B214" s="185"/>
      <c r="C214" s="185"/>
      <c r="D214" s="185"/>
      <c r="E214" s="185"/>
      <c r="F214" s="186"/>
      <c r="G214" s="187"/>
      <c r="H214" s="188"/>
      <c r="I214" s="188"/>
      <c r="J214" s="188"/>
      <c r="K214" s="185"/>
      <c r="L214" s="188"/>
      <c r="M214" s="189"/>
      <c r="N214" s="184" t="str">
        <f>IF(M214&gt;riepilogo!$D$5,"dopo" &amp; B214,"prima" &amp; B214)</f>
        <v>prima</v>
      </c>
    </row>
    <row r="215" spans="2:14">
      <c r="B215" s="185"/>
      <c r="C215" s="185"/>
      <c r="D215" s="185"/>
      <c r="E215" s="185"/>
      <c r="F215" s="186"/>
      <c r="G215" s="187"/>
      <c r="H215" s="188"/>
      <c r="I215" s="188"/>
      <c r="J215" s="188"/>
      <c r="K215" s="185"/>
      <c r="L215" s="188"/>
      <c r="M215" s="189"/>
      <c r="N215" s="184" t="str">
        <f>IF(M215&gt;riepilogo!$D$5,"dopo" &amp; B215,"prima" &amp; B215)</f>
        <v>prima</v>
      </c>
    </row>
    <row r="216" spans="2:14">
      <c r="B216" s="185"/>
      <c r="C216" s="185"/>
      <c r="D216" s="185"/>
      <c r="E216" s="185"/>
      <c r="F216" s="186"/>
      <c r="G216" s="187"/>
      <c r="H216" s="188"/>
      <c r="I216" s="188"/>
      <c r="J216" s="188"/>
      <c r="K216" s="185"/>
      <c r="L216" s="188"/>
      <c r="M216" s="189"/>
      <c r="N216" s="184" t="str">
        <f>IF(M216&gt;riepilogo!$D$5,"dopo" &amp; B216,"prima" &amp; B216)</f>
        <v>prima</v>
      </c>
    </row>
    <row r="217" spans="2:14">
      <c r="B217" s="185"/>
      <c r="C217" s="185"/>
      <c r="D217" s="185"/>
      <c r="E217" s="185"/>
      <c r="F217" s="186"/>
      <c r="G217" s="187"/>
      <c r="H217" s="188"/>
      <c r="I217" s="188"/>
      <c r="J217" s="188"/>
      <c r="K217" s="185"/>
      <c r="L217" s="188"/>
      <c r="M217" s="189"/>
      <c r="N217" s="184" t="str">
        <f>IF(M217&gt;riepilogo!$D$5,"dopo" &amp; B217,"prima" &amp; B217)</f>
        <v>prima</v>
      </c>
    </row>
    <row r="218" spans="2:14">
      <c r="B218" s="185"/>
      <c r="C218" s="185"/>
      <c r="D218" s="185"/>
      <c r="E218" s="185"/>
      <c r="F218" s="186"/>
      <c r="G218" s="187"/>
      <c r="H218" s="188"/>
      <c r="I218" s="188"/>
      <c r="J218" s="188"/>
      <c r="K218" s="185"/>
      <c r="L218" s="188"/>
      <c r="M218" s="189"/>
      <c r="N218" s="184" t="str">
        <f>IF(M218&gt;riepilogo!$D$5,"dopo" &amp; B218,"prima" &amp; B218)</f>
        <v>prima</v>
      </c>
    </row>
    <row r="219" spans="2:14">
      <c r="B219" s="185"/>
      <c r="C219" s="185"/>
      <c r="D219" s="185"/>
      <c r="E219" s="185"/>
      <c r="F219" s="186"/>
      <c r="G219" s="187"/>
      <c r="H219" s="188"/>
      <c r="I219" s="188"/>
      <c r="J219" s="188"/>
      <c r="K219" s="185"/>
      <c r="L219" s="188"/>
      <c r="M219" s="189"/>
      <c r="N219" s="184" t="str">
        <f>IF(M219&gt;riepilogo!$D$5,"dopo" &amp; B219,"prima" &amp; B219)</f>
        <v>prima</v>
      </c>
    </row>
    <row r="220" spans="2:14">
      <c r="B220" s="185"/>
      <c r="C220" s="185"/>
      <c r="D220" s="185"/>
      <c r="E220" s="185"/>
      <c r="F220" s="186"/>
      <c r="G220" s="187"/>
      <c r="H220" s="188"/>
      <c r="I220" s="188"/>
      <c r="J220" s="188"/>
      <c r="K220" s="185"/>
      <c r="L220" s="188"/>
      <c r="M220" s="189"/>
      <c r="N220" s="184" t="str">
        <f>IF(M220&gt;riepilogo!$D$5,"dopo" &amp; B220,"prima" &amp; B220)</f>
        <v>prima</v>
      </c>
    </row>
    <row r="221" spans="2:14">
      <c r="B221" s="185"/>
      <c r="C221" s="185"/>
      <c r="D221" s="185"/>
      <c r="E221" s="185"/>
      <c r="F221" s="186"/>
      <c r="G221" s="187"/>
      <c r="H221" s="188"/>
      <c r="I221" s="188"/>
      <c r="J221" s="188"/>
      <c r="K221" s="185"/>
      <c r="L221" s="188"/>
      <c r="M221" s="189"/>
      <c r="N221" s="184" t="str">
        <f>IF(M221&gt;riepilogo!$D$5,"dopo" &amp; B221,"prima" &amp; B221)</f>
        <v>prima</v>
      </c>
    </row>
    <row r="222" spans="2:14">
      <c r="B222" s="185"/>
      <c r="C222" s="185"/>
      <c r="D222" s="185"/>
      <c r="E222" s="185"/>
      <c r="F222" s="186"/>
      <c r="G222" s="187"/>
      <c r="H222" s="188"/>
      <c r="I222" s="188"/>
      <c r="J222" s="188"/>
      <c r="K222" s="185"/>
      <c r="L222" s="188"/>
      <c r="M222" s="189"/>
      <c r="N222" s="184" t="str">
        <f>IF(M222&gt;riepilogo!$D$5,"dopo" &amp; B222,"prima" &amp; B222)</f>
        <v>prima</v>
      </c>
    </row>
    <row r="223" spans="2:14">
      <c r="B223" s="185"/>
      <c r="C223" s="185"/>
      <c r="D223" s="185"/>
      <c r="E223" s="185"/>
      <c r="F223" s="186"/>
      <c r="G223" s="187"/>
      <c r="H223" s="188"/>
      <c r="I223" s="188"/>
      <c r="J223" s="188"/>
      <c r="K223" s="185"/>
      <c r="L223" s="188"/>
      <c r="M223" s="189"/>
      <c r="N223" s="184" t="str">
        <f>IF(M223&gt;riepilogo!$D$5,"dopo" &amp; B223,"prima" &amp; B223)</f>
        <v>prima</v>
      </c>
    </row>
    <row r="224" spans="2:14">
      <c r="B224" s="185"/>
      <c r="C224" s="185"/>
      <c r="D224" s="185"/>
      <c r="E224" s="185"/>
      <c r="F224" s="186"/>
      <c r="G224" s="187"/>
      <c r="H224" s="188"/>
      <c r="I224" s="188"/>
      <c r="J224" s="188"/>
      <c r="K224" s="185"/>
      <c r="L224" s="188"/>
      <c r="M224" s="189"/>
      <c r="N224" s="184" t="str">
        <f>IF(M224&gt;riepilogo!$D$5,"dopo" &amp; B224,"prima" &amp; B224)</f>
        <v>prima</v>
      </c>
    </row>
    <row r="225" spans="2:14">
      <c r="B225" s="185"/>
      <c r="C225" s="185"/>
      <c r="D225" s="185"/>
      <c r="E225" s="185"/>
      <c r="F225" s="186"/>
      <c r="G225" s="187"/>
      <c r="H225" s="188"/>
      <c r="I225" s="188"/>
      <c r="J225" s="188"/>
      <c r="K225" s="185"/>
      <c r="L225" s="188"/>
      <c r="M225" s="189"/>
      <c r="N225" s="184" t="str">
        <f>IF(M225&gt;riepilogo!$D$5,"dopo" &amp; B225,"prima" &amp; B225)</f>
        <v>prima</v>
      </c>
    </row>
    <row r="226" spans="2:14">
      <c r="B226" s="185"/>
      <c r="C226" s="185"/>
      <c r="D226" s="185"/>
      <c r="E226" s="185"/>
      <c r="F226" s="186"/>
      <c r="G226" s="187"/>
      <c r="H226" s="188"/>
      <c r="I226" s="188"/>
      <c r="J226" s="188"/>
      <c r="K226" s="185"/>
      <c r="L226" s="188"/>
      <c r="M226" s="189"/>
      <c r="N226" s="184" t="str">
        <f>IF(M226&gt;riepilogo!$D$5,"dopo" &amp; B226,"prima" &amp; B226)</f>
        <v>prima</v>
      </c>
    </row>
    <row r="227" spans="2:14">
      <c r="B227" s="185"/>
      <c r="C227" s="185"/>
      <c r="D227" s="185"/>
      <c r="E227" s="185"/>
      <c r="F227" s="186"/>
      <c r="G227" s="187"/>
      <c r="H227" s="188"/>
      <c r="I227" s="188"/>
      <c r="J227" s="188"/>
      <c r="K227" s="185"/>
      <c r="L227" s="188"/>
      <c r="M227" s="189"/>
      <c r="N227" s="184" t="str">
        <f>IF(M227&gt;riepilogo!$D$5,"dopo" &amp; B227,"prima" &amp; B227)</f>
        <v>prima</v>
      </c>
    </row>
    <row r="228" spans="2:14">
      <c r="B228" s="185"/>
      <c r="C228" s="185"/>
      <c r="D228" s="185"/>
      <c r="E228" s="185"/>
      <c r="F228" s="186"/>
      <c r="G228" s="187"/>
      <c r="H228" s="188"/>
      <c r="I228" s="188"/>
      <c r="J228" s="188"/>
      <c r="K228" s="185"/>
      <c r="L228" s="188"/>
      <c r="M228" s="189"/>
      <c r="N228" s="184" t="str">
        <f>IF(M228&gt;riepilogo!$D$5,"dopo" &amp; B228,"prima" &amp; B228)</f>
        <v>prima</v>
      </c>
    </row>
    <row r="229" spans="2:14">
      <c r="B229" s="185"/>
      <c r="C229" s="185"/>
      <c r="D229" s="185"/>
      <c r="E229" s="185"/>
      <c r="F229" s="186"/>
      <c r="G229" s="187"/>
      <c r="H229" s="188"/>
      <c r="I229" s="188"/>
      <c r="J229" s="188"/>
      <c r="K229" s="185"/>
      <c r="L229" s="188"/>
      <c r="M229" s="189"/>
      <c r="N229" s="184" t="str">
        <f>IF(M229&gt;riepilogo!$D$5,"dopo" &amp; B229,"prima" &amp; B229)</f>
        <v>prima</v>
      </c>
    </row>
    <row r="230" spans="2:14">
      <c r="B230" s="185"/>
      <c r="C230" s="185"/>
      <c r="D230" s="185"/>
      <c r="E230" s="185"/>
      <c r="F230" s="186"/>
      <c r="G230" s="187"/>
      <c r="H230" s="188"/>
      <c r="I230" s="188"/>
      <c r="J230" s="188"/>
      <c r="K230" s="185"/>
      <c r="L230" s="188"/>
      <c r="M230" s="189"/>
      <c r="N230" s="184" t="str">
        <f>IF(M230&gt;riepilogo!$D$5,"dopo" &amp; B230,"prima" &amp; B230)</f>
        <v>prima</v>
      </c>
    </row>
    <row r="231" spans="2:14">
      <c r="B231" s="185"/>
      <c r="C231" s="185"/>
      <c r="D231" s="185"/>
      <c r="E231" s="185"/>
      <c r="F231" s="186"/>
      <c r="G231" s="187"/>
      <c r="H231" s="188"/>
      <c r="I231" s="188"/>
      <c r="J231" s="188"/>
      <c r="K231" s="185"/>
      <c r="L231" s="188"/>
      <c r="M231" s="189"/>
      <c r="N231" s="184" t="str">
        <f>IF(M231&gt;riepilogo!$D$5,"dopo" &amp; B231,"prima" &amp; B231)</f>
        <v>prima</v>
      </c>
    </row>
    <row r="232" spans="2:14">
      <c r="B232" s="185"/>
      <c r="C232" s="185"/>
      <c r="D232" s="185"/>
      <c r="E232" s="185"/>
      <c r="F232" s="186"/>
      <c r="G232" s="187"/>
      <c r="H232" s="188"/>
      <c r="I232" s="188"/>
      <c r="J232" s="188"/>
      <c r="K232" s="185"/>
      <c r="L232" s="188"/>
      <c r="M232" s="189"/>
      <c r="N232" s="184" t="str">
        <f>IF(M232&gt;riepilogo!$D$5,"dopo" &amp; B232,"prima" &amp; B232)</f>
        <v>prima</v>
      </c>
    </row>
    <row r="233" spans="2:14">
      <c r="B233" s="185"/>
      <c r="C233" s="185"/>
      <c r="D233" s="185"/>
      <c r="E233" s="185"/>
      <c r="F233" s="186"/>
      <c r="G233" s="187"/>
      <c r="H233" s="188"/>
      <c r="I233" s="188"/>
      <c r="J233" s="188"/>
      <c r="K233" s="185"/>
      <c r="L233" s="188"/>
      <c r="M233" s="189"/>
      <c r="N233" s="184" t="str">
        <f>IF(M233&gt;riepilogo!$D$5,"dopo" &amp; B233,"prima" &amp; B233)</f>
        <v>prima</v>
      </c>
    </row>
    <row r="234" spans="2:14">
      <c r="B234" s="185"/>
      <c r="C234" s="185"/>
      <c r="D234" s="185"/>
      <c r="E234" s="185"/>
      <c r="F234" s="186"/>
      <c r="G234" s="187"/>
      <c r="H234" s="188"/>
      <c r="I234" s="188"/>
      <c r="J234" s="188"/>
      <c r="K234" s="185"/>
      <c r="L234" s="188"/>
      <c r="M234" s="189"/>
      <c r="N234" s="184" t="str">
        <f>IF(M234&gt;riepilogo!$D$5,"dopo" &amp; B234,"prima" &amp; B234)</f>
        <v>prima</v>
      </c>
    </row>
    <row r="235" spans="2:14">
      <c r="B235" s="185"/>
      <c r="C235" s="185"/>
      <c r="D235" s="185"/>
      <c r="E235" s="185"/>
      <c r="F235" s="186"/>
      <c r="G235" s="187"/>
      <c r="H235" s="188"/>
      <c r="I235" s="188"/>
      <c r="J235" s="188"/>
      <c r="K235" s="185"/>
      <c r="L235" s="188"/>
      <c r="M235" s="189"/>
      <c r="N235" s="184" t="str">
        <f>IF(M235&gt;riepilogo!$D$5,"dopo" &amp; B235,"prima" &amp; B235)</f>
        <v>prima</v>
      </c>
    </row>
    <row r="236" spans="2:14">
      <c r="B236" s="185"/>
      <c r="C236" s="185"/>
      <c r="D236" s="185"/>
      <c r="E236" s="185"/>
      <c r="F236" s="186"/>
      <c r="G236" s="187"/>
      <c r="H236" s="188"/>
      <c r="I236" s="188"/>
      <c r="J236" s="188"/>
      <c r="K236" s="185"/>
      <c r="L236" s="188"/>
      <c r="M236" s="189"/>
      <c r="N236" s="184" t="str">
        <f>IF(M236&gt;riepilogo!$D$5,"dopo" &amp; B236,"prima" &amp; B236)</f>
        <v>prima</v>
      </c>
    </row>
    <row r="237" spans="2:14">
      <c r="B237" s="185"/>
      <c r="C237" s="185"/>
      <c r="D237" s="185"/>
      <c r="E237" s="185"/>
      <c r="F237" s="186"/>
      <c r="G237" s="187"/>
      <c r="H237" s="188"/>
      <c r="I237" s="188"/>
      <c r="J237" s="188"/>
      <c r="K237" s="185"/>
      <c r="L237" s="188"/>
      <c r="M237" s="189"/>
      <c r="N237" s="184" t="str">
        <f>IF(M237&gt;riepilogo!$D$5,"dopo" &amp; B237,"prima" &amp; B237)</f>
        <v>prima</v>
      </c>
    </row>
    <row r="238" spans="2:14">
      <c r="B238" s="185"/>
      <c r="C238" s="185"/>
      <c r="D238" s="185"/>
      <c r="E238" s="185"/>
      <c r="F238" s="186"/>
      <c r="G238" s="187"/>
      <c r="H238" s="188"/>
      <c r="I238" s="188"/>
      <c r="J238" s="188"/>
      <c r="K238" s="185"/>
      <c r="L238" s="188"/>
      <c r="M238" s="189"/>
      <c r="N238" s="184" t="str">
        <f>IF(M238&gt;riepilogo!$D$5,"dopo" &amp; B238,"prima" &amp; B238)</f>
        <v>prima</v>
      </c>
    </row>
    <row r="239" spans="2:14">
      <c r="B239" s="185"/>
      <c r="C239" s="185"/>
      <c r="D239" s="185"/>
      <c r="E239" s="185"/>
      <c r="F239" s="186"/>
      <c r="G239" s="187"/>
      <c r="H239" s="188"/>
      <c r="I239" s="188"/>
      <c r="J239" s="188"/>
      <c r="K239" s="185"/>
      <c r="L239" s="188"/>
      <c r="M239" s="189"/>
      <c r="N239" s="184" t="str">
        <f>IF(M239&gt;riepilogo!$D$5,"dopo" &amp; B239,"prima" &amp; B239)</f>
        <v>prima</v>
      </c>
    </row>
    <row r="240" spans="2:14">
      <c r="B240" s="185"/>
      <c r="C240" s="185"/>
      <c r="D240" s="185"/>
      <c r="E240" s="185"/>
      <c r="F240" s="186"/>
      <c r="G240" s="187"/>
      <c r="H240" s="188"/>
      <c r="I240" s="188"/>
      <c r="J240" s="188"/>
      <c r="K240" s="185"/>
      <c r="L240" s="188"/>
      <c r="M240" s="189"/>
      <c r="N240" s="184" t="str">
        <f>IF(M240&gt;riepilogo!$D$5,"dopo" &amp; B240,"prima" &amp; B240)</f>
        <v>prima</v>
      </c>
    </row>
    <row r="241" spans="2:14">
      <c r="B241" s="185"/>
      <c r="C241" s="185"/>
      <c r="D241" s="185"/>
      <c r="E241" s="185"/>
      <c r="F241" s="186"/>
      <c r="G241" s="187"/>
      <c r="H241" s="188"/>
      <c r="I241" s="188"/>
      <c r="J241" s="188"/>
      <c r="K241" s="185"/>
      <c r="L241" s="188"/>
      <c r="M241" s="189"/>
      <c r="N241" s="184" t="str">
        <f>IF(M241&gt;riepilogo!$D$5,"dopo" &amp; B241,"prima" &amp; B241)</f>
        <v>prima</v>
      </c>
    </row>
    <row r="242" spans="2:14">
      <c r="B242" s="185"/>
      <c r="C242" s="185"/>
      <c r="D242" s="185"/>
      <c r="E242" s="185"/>
      <c r="F242" s="186"/>
      <c r="G242" s="187"/>
      <c r="H242" s="188"/>
      <c r="I242" s="188"/>
      <c r="J242" s="188"/>
      <c r="K242" s="185"/>
      <c r="L242" s="188"/>
      <c r="M242" s="189"/>
      <c r="N242" s="184" t="str">
        <f>IF(M242&gt;riepilogo!$D$5,"dopo" &amp; B242,"prima" &amp; B242)</f>
        <v>prima</v>
      </c>
    </row>
    <row r="243" spans="2:14">
      <c r="B243" s="185"/>
      <c r="C243" s="185"/>
      <c r="D243" s="185"/>
      <c r="E243" s="185"/>
      <c r="F243" s="186"/>
      <c r="G243" s="187"/>
      <c r="H243" s="188"/>
      <c r="I243" s="188"/>
      <c r="J243" s="188"/>
      <c r="K243" s="185"/>
      <c r="L243" s="188"/>
      <c r="M243" s="189"/>
      <c r="N243" s="184" t="str">
        <f>IF(M243&gt;riepilogo!$D$5,"dopo" &amp; B243,"prima" &amp; B243)</f>
        <v>prima</v>
      </c>
    </row>
    <row r="244" spans="2:14">
      <c r="B244" s="185"/>
      <c r="C244" s="185"/>
      <c r="D244" s="185"/>
      <c r="E244" s="185"/>
      <c r="F244" s="186"/>
      <c r="G244" s="187"/>
      <c r="H244" s="188"/>
      <c r="I244" s="188"/>
      <c r="J244" s="188"/>
      <c r="K244" s="185"/>
      <c r="L244" s="188"/>
      <c r="M244" s="189"/>
      <c r="N244" s="184" t="str">
        <f>IF(M244&gt;riepilogo!$D$5,"dopo" &amp; B244,"prima" &amp; B244)</f>
        <v>prima</v>
      </c>
    </row>
    <row r="245" spans="2:14">
      <c r="B245" s="185"/>
      <c r="C245" s="185"/>
      <c r="D245" s="185"/>
      <c r="E245" s="185"/>
      <c r="F245" s="186"/>
      <c r="G245" s="187"/>
      <c r="H245" s="188"/>
      <c r="I245" s="188"/>
      <c r="J245" s="188"/>
      <c r="K245" s="185"/>
      <c r="L245" s="188"/>
      <c r="M245" s="189"/>
      <c r="N245" s="184" t="str">
        <f>IF(M245&gt;riepilogo!$D$5,"dopo" &amp; B245,"prima" &amp; B245)</f>
        <v>prima</v>
      </c>
    </row>
    <row r="246" spans="2:14">
      <c r="B246" s="185"/>
      <c r="C246" s="185"/>
      <c r="D246" s="185"/>
      <c r="E246" s="185"/>
      <c r="F246" s="186"/>
      <c r="G246" s="187"/>
      <c r="H246" s="188"/>
      <c r="I246" s="188"/>
      <c r="J246" s="188"/>
      <c r="K246" s="185"/>
      <c r="L246" s="188"/>
      <c r="M246" s="189"/>
      <c r="N246" s="184" t="str">
        <f>IF(M246&gt;riepilogo!$D$5,"dopo" &amp; B246,"prima" &amp; B246)</f>
        <v>prima</v>
      </c>
    </row>
    <row r="247" spans="2:14">
      <c r="B247" s="185"/>
      <c r="C247" s="185"/>
      <c r="D247" s="185"/>
      <c r="E247" s="185"/>
      <c r="F247" s="186"/>
      <c r="G247" s="187"/>
      <c r="H247" s="188"/>
      <c r="I247" s="188"/>
      <c r="J247" s="188"/>
      <c r="K247" s="185"/>
      <c r="L247" s="188"/>
      <c r="M247" s="189"/>
      <c r="N247" s="184" t="str">
        <f>IF(M247&gt;riepilogo!$D$5,"dopo" &amp; B247,"prima" &amp; B247)</f>
        <v>prima</v>
      </c>
    </row>
    <row r="248" spans="2:14">
      <c r="B248" s="185"/>
      <c r="C248" s="185"/>
      <c r="D248" s="185"/>
      <c r="E248" s="185"/>
      <c r="F248" s="186"/>
      <c r="G248" s="187"/>
      <c r="H248" s="188"/>
      <c r="I248" s="188"/>
      <c r="J248" s="188"/>
      <c r="K248" s="185"/>
      <c r="L248" s="188"/>
      <c r="M248" s="189"/>
      <c r="N248" s="184" t="str">
        <f>IF(M248&gt;riepilogo!$D$5,"dopo" &amp; B248,"prima" &amp; B248)</f>
        <v>prima</v>
      </c>
    </row>
    <row r="249" spans="2:14">
      <c r="B249" s="185"/>
      <c r="C249" s="185"/>
      <c r="D249" s="185"/>
      <c r="E249" s="185"/>
      <c r="F249" s="186"/>
      <c r="G249" s="187"/>
      <c r="H249" s="188"/>
      <c r="I249" s="188"/>
      <c r="J249" s="188"/>
      <c r="K249" s="185"/>
      <c r="L249" s="188"/>
      <c r="M249" s="189"/>
      <c r="N249" s="184" t="str">
        <f>IF(M249&gt;riepilogo!$D$5,"dopo" &amp; B249,"prima" &amp; B249)</f>
        <v>prima</v>
      </c>
    </row>
    <row r="250" spans="2:14">
      <c r="B250" s="185"/>
      <c r="C250" s="185"/>
      <c r="D250" s="185"/>
      <c r="E250" s="185"/>
      <c r="F250" s="186"/>
      <c r="G250" s="187"/>
      <c r="H250" s="188"/>
      <c r="I250" s="188"/>
      <c r="J250" s="188"/>
      <c r="K250" s="185"/>
      <c r="L250" s="188"/>
      <c r="M250" s="189"/>
      <c r="N250" s="184" t="str">
        <f>IF(M250&gt;riepilogo!$D$5,"dopo" &amp; B250,"prima" &amp; B250)</f>
        <v>prima</v>
      </c>
    </row>
    <row r="251" spans="2:14">
      <c r="B251" s="185"/>
      <c r="C251" s="185"/>
      <c r="D251" s="185"/>
      <c r="E251" s="185"/>
      <c r="F251" s="186"/>
      <c r="G251" s="187"/>
      <c r="H251" s="188"/>
      <c r="I251" s="188"/>
      <c r="J251" s="188"/>
      <c r="K251" s="185"/>
      <c r="L251" s="188"/>
      <c r="M251" s="189"/>
      <c r="N251" s="184" t="str">
        <f>IF(M251&gt;riepilogo!$D$5,"dopo" &amp; B251,"prima" &amp; B251)</f>
        <v>prima</v>
      </c>
    </row>
    <row r="252" spans="2:14">
      <c r="B252" s="185"/>
      <c r="C252" s="185"/>
      <c r="D252" s="185"/>
      <c r="E252" s="185"/>
      <c r="F252" s="186"/>
      <c r="G252" s="187"/>
      <c r="H252" s="188"/>
      <c r="I252" s="188"/>
      <c r="J252" s="188"/>
      <c r="K252" s="185"/>
      <c r="L252" s="188"/>
      <c r="M252" s="189"/>
      <c r="N252" s="184" t="str">
        <f>IF(M252&gt;riepilogo!$D$5,"dopo" &amp; B252,"prima" &amp; B252)</f>
        <v>prima</v>
      </c>
    </row>
    <row r="253" spans="2:14">
      <c r="B253" s="185"/>
      <c r="C253" s="185"/>
      <c r="D253" s="185"/>
      <c r="E253" s="185"/>
      <c r="F253" s="186"/>
      <c r="G253" s="187"/>
      <c r="H253" s="188"/>
      <c r="I253" s="188"/>
      <c r="J253" s="188"/>
      <c r="K253" s="185"/>
      <c r="L253" s="188"/>
      <c r="M253" s="189"/>
      <c r="N253" s="184" t="str">
        <f>IF(M253&gt;riepilogo!$D$5,"dopo" &amp; B253,"prima" &amp; B253)</f>
        <v>prima</v>
      </c>
    </row>
    <row r="254" spans="2:14">
      <c r="B254" s="185"/>
      <c r="C254" s="185"/>
      <c r="D254" s="185"/>
      <c r="E254" s="185"/>
      <c r="F254" s="186"/>
      <c r="G254" s="187"/>
      <c r="H254" s="188"/>
      <c r="I254" s="188"/>
      <c r="J254" s="188"/>
      <c r="K254" s="185"/>
      <c r="L254" s="188"/>
      <c r="M254" s="189"/>
      <c r="N254" s="184" t="str">
        <f>IF(M254&gt;riepilogo!$D$5,"dopo" &amp; B254,"prima" &amp; B254)</f>
        <v>prima</v>
      </c>
    </row>
    <row r="255" spans="2:14">
      <c r="B255" s="185"/>
      <c r="C255" s="185"/>
      <c r="D255" s="185"/>
      <c r="E255" s="185"/>
      <c r="F255" s="186"/>
      <c r="G255" s="187"/>
      <c r="H255" s="188"/>
      <c r="I255" s="188"/>
      <c r="J255" s="188"/>
      <c r="K255" s="185"/>
      <c r="L255" s="188"/>
      <c r="M255" s="189"/>
      <c r="N255" s="184" t="str">
        <f>IF(M255&gt;riepilogo!$D$5,"dopo" &amp; B255,"prima" &amp; B255)</f>
        <v>prima</v>
      </c>
    </row>
    <row r="256" spans="2:14">
      <c r="B256" s="185"/>
      <c r="C256" s="185"/>
      <c r="D256" s="185"/>
      <c r="E256" s="185"/>
      <c r="F256" s="186"/>
      <c r="G256" s="187"/>
      <c r="H256" s="188"/>
      <c r="I256" s="188"/>
      <c r="J256" s="188"/>
      <c r="K256" s="185"/>
      <c r="L256" s="188"/>
      <c r="M256" s="189"/>
      <c r="N256" s="184" t="str">
        <f>IF(M256&gt;riepilogo!$D$5,"dopo" &amp; B256,"prima" &amp; B256)</f>
        <v>prima</v>
      </c>
    </row>
    <row r="257" spans="2:14">
      <c r="B257" s="185"/>
      <c r="C257" s="185"/>
      <c r="D257" s="185"/>
      <c r="E257" s="185"/>
      <c r="F257" s="186"/>
      <c r="G257" s="187"/>
      <c r="H257" s="188"/>
      <c r="I257" s="188"/>
      <c r="J257" s="188"/>
      <c r="K257" s="185"/>
      <c r="L257" s="188"/>
      <c r="M257" s="189"/>
      <c r="N257" s="184" t="str">
        <f>IF(M257&gt;riepilogo!$D$5,"dopo" &amp; B257,"prima" &amp; B257)</f>
        <v>prima</v>
      </c>
    </row>
    <row r="258" spans="2:14">
      <c r="B258" s="185"/>
      <c r="C258" s="185"/>
      <c r="D258" s="185"/>
      <c r="E258" s="185"/>
      <c r="F258" s="186"/>
      <c r="G258" s="187"/>
      <c r="H258" s="188"/>
      <c r="I258" s="188"/>
      <c r="J258" s="188"/>
      <c r="K258" s="185"/>
      <c r="L258" s="188"/>
      <c r="M258" s="189"/>
      <c r="N258" s="184" t="str">
        <f>IF(M258&gt;riepilogo!$D$5,"dopo" &amp; B258,"prima" &amp; B258)</f>
        <v>prima</v>
      </c>
    </row>
    <row r="259" spans="2:14">
      <c r="B259" s="185"/>
      <c r="C259" s="185"/>
      <c r="D259" s="185"/>
      <c r="E259" s="185"/>
      <c r="F259" s="186"/>
      <c r="G259" s="187"/>
      <c r="H259" s="188"/>
      <c r="I259" s="188"/>
      <c r="J259" s="188"/>
      <c r="K259" s="185"/>
      <c r="L259" s="188"/>
      <c r="M259" s="189"/>
      <c r="N259" s="184" t="str">
        <f>IF(M259&gt;riepilogo!$D$5,"dopo" &amp; B259,"prima" &amp; B259)</f>
        <v>prima</v>
      </c>
    </row>
    <row r="260" spans="2:14">
      <c r="B260" s="185"/>
      <c r="C260" s="185"/>
      <c r="D260" s="185"/>
      <c r="E260" s="185"/>
      <c r="F260" s="186"/>
      <c r="G260" s="187"/>
      <c r="H260" s="188"/>
      <c r="I260" s="188"/>
      <c r="J260" s="188"/>
      <c r="K260" s="185"/>
      <c r="L260" s="188"/>
      <c r="M260" s="189"/>
      <c r="N260" s="184" t="str">
        <f>IF(M260&gt;riepilogo!$D$5,"dopo" &amp; B260,"prima" &amp; B260)</f>
        <v>prima</v>
      </c>
    </row>
    <row r="261" spans="2:14">
      <c r="B261" s="185"/>
      <c r="C261" s="185"/>
      <c r="D261" s="185"/>
      <c r="E261" s="185"/>
      <c r="F261" s="186"/>
      <c r="G261" s="187"/>
      <c r="H261" s="188"/>
      <c r="I261" s="188"/>
      <c r="J261" s="188"/>
      <c r="K261" s="185"/>
      <c r="L261" s="188"/>
      <c r="M261" s="189"/>
      <c r="N261" s="184" t="str">
        <f>IF(M261&gt;riepilogo!$D$5,"dopo" &amp; B261,"prima" &amp; B261)</f>
        <v>prima</v>
      </c>
    </row>
    <row r="262" spans="2:14">
      <c r="B262" s="185"/>
      <c r="C262" s="185"/>
      <c r="D262" s="185"/>
      <c r="E262" s="185"/>
      <c r="F262" s="186"/>
      <c r="G262" s="187"/>
      <c r="H262" s="188"/>
      <c r="I262" s="188"/>
      <c r="J262" s="188"/>
      <c r="K262" s="185"/>
      <c r="L262" s="188"/>
      <c r="M262" s="189"/>
      <c r="N262" s="184" t="str">
        <f>IF(M262&gt;riepilogo!$D$5,"dopo" &amp; B262,"prima" &amp; B262)</f>
        <v>prima</v>
      </c>
    </row>
    <row r="263" spans="2:14">
      <c r="B263" s="185"/>
      <c r="C263" s="185"/>
      <c r="D263" s="185"/>
      <c r="E263" s="185"/>
      <c r="F263" s="186"/>
      <c r="G263" s="187"/>
      <c r="H263" s="188"/>
      <c r="I263" s="188"/>
      <c r="J263" s="188"/>
      <c r="K263" s="185"/>
      <c r="L263" s="188"/>
      <c r="M263" s="189"/>
      <c r="N263" s="184" t="str">
        <f>IF(M263&gt;riepilogo!$D$5,"dopo" &amp; B263,"prima" &amp; B263)</f>
        <v>prima</v>
      </c>
    </row>
    <row r="264" spans="2:14">
      <c r="B264" s="185"/>
      <c r="C264" s="185"/>
      <c r="D264" s="185"/>
      <c r="E264" s="185"/>
      <c r="F264" s="186"/>
      <c r="G264" s="187"/>
      <c r="H264" s="188"/>
      <c r="I264" s="188"/>
      <c r="J264" s="188"/>
      <c r="K264" s="185"/>
      <c r="L264" s="188"/>
      <c r="M264" s="189"/>
      <c r="N264" s="184" t="str">
        <f>IF(M264&gt;riepilogo!$D$5,"dopo" &amp; B264,"prima" &amp; B264)</f>
        <v>prima</v>
      </c>
    </row>
    <row r="265" spans="2:14">
      <c r="B265" s="185"/>
      <c r="C265" s="185"/>
      <c r="D265" s="185"/>
      <c r="E265" s="185"/>
      <c r="F265" s="186"/>
      <c r="G265" s="187"/>
      <c r="H265" s="188"/>
      <c r="I265" s="188"/>
      <c r="J265" s="188"/>
      <c r="K265" s="185"/>
      <c r="L265" s="188"/>
      <c r="M265" s="189"/>
      <c r="N265" s="184" t="str">
        <f>IF(M265&gt;riepilogo!$D$5,"dopo" &amp; B265,"prima" &amp; B265)</f>
        <v>prima</v>
      </c>
    </row>
    <row r="266" spans="2:14">
      <c r="B266" s="185"/>
      <c r="C266" s="185"/>
      <c r="D266" s="185"/>
      <c r="E266" s="185"/>
      <c r="F266" s="186"/>
      <c r="G266" s="187"/>
      <c r="H266" s="188"/>
      <c r="I266" s="188"/>
      <c r="J266" s="188"/>
      <c r="K266" s="185"/>
      <c r="L266" s="188"/>
      <c r="M266" s="189"/>
      <c r="N266" s="184" t="str">
        <f>IF(M266&gt;riepilogo!$D$5,"dopo" &amp; B266,"prima" &amp; B266)</f>
        <v>prima</v>
      </c>
    </row>
    <row r="267" spans="2:14">
      <c r="B267" s="185"/>
      <c r="C267" s="185"/>
      <c r="D267" s="185"/>
      <c r="E267" s="185"/>
      <c r="F267" s="186"/>
      <c r="G267" s="187"/>
      <c r="H267" s="188"/>
      <c r="I267" s="188"/>
      <c r="J267" s="188"/>
      <c r="K267" s="185"/>
      <c r="L267" s="188"/>
      <c r="M267" s="189"/>
      <c r="N267" s="184" t="str">
        <f>IF(M267&gt;riepilogo!$D$5,"dopo" &amp; B267,"prima" &amp; B267)</f>
        <v>prima</v>
      </c>
    </row>
    <row r="268" spans="2:14">
      <c r="B268" s="185"/>
      <c r="C268" s="185"/>
      <c r="D268" s="185"/>
      <c r="E268" s="185"/>
      <c r="F268" s="186"/>
      <c r="G268" s="187"/>
      <c r="H268" s="188"/>
      <c r="I268" s="188"/>
      <c r="J268" s="188"/>
      <c r="K268" s="185"/>
      <c r="L268" s="188"/>
      <c r="M268" s="189"/>
      <c r="N268" s="184" t="str">
        <f>IF(M268&gt;riepilogo!$D$5,"dopo" &amp; B268,"prima" &amp; B268)</f>
        <v>prima</v>
      </c>
    </row>
    <row r="269" spans="2:14">
      <c r="B269" s="185"/>
      <c r="C269" s="185"/>
      <c r="D269" s="185"/>
      <c r="E269" s="185"/>
      <c r="F269" s="186"/>
      <c r="G269" s="187"/>
      <c r="H269" s="188"/>
      <c r="I269" s="188"/>
      <c r="J269" s="188"/>
      <c r="K269" s="185"/>
      <c r="L269" s="188"/>
      <c r="M269" s="189"/>
      <c r="N269" s="184" t="str">
        <f>IF(M269&gt;riepilogo!$D$5,"dopo" &amp; B269,"prima" &amp; B269)</f>
        <v>prima</v>
      </c>
    </row>
    <row r="270" spans="2:14">
      <c r="B270" s="185"/>
      <c r="C270" s="185"/>
      <c r="D270" s="185"/>
      <c r="E270" s="185"/>
      <c r="F270" s="186"/>
      <c r="G270" s="187"/>
      <c r="H270" s="188"/>
      <c r="I270" s="188"/>
      <c r="J270" s="188"/>
      <c r="K270" s="185"/>
      <c r="L270" s="188"/>
      <c r="M270" s="189"/>
      <c r="N270" s="184" t="str">
        <f>IF(M270&gt;riepilogo!$D$5,"dopo" &amp; B270,"prima" &amp; B270)</f>
        <v>prima</v>
      </c>
    </row>
    <row r="271" spans="2:14">
      <c r="B271" s="185"/>
      <c r="C271" s="185"/>
      <c r="D271" s="185"/>
      <c r="E271" s="185"/>
      <c r="F271" s="186"/>
      <c r="G271" s="187"/>
      <c r="H271" s="188"/>
      <c r="I271" s="188"/>
      <c r="J271" s="188"/>
      <c r="K271" s="185"/>
      <c r="L271" s="188"/>
      <c r="M271" s="189"/>
      <c r="N271" s="184" t="str">
        <f>IF(M271&gt;riepilogo!$D$5,"dopo" &amp; B271,"prima" &amp; B271)</f>
        <v>prima</v>
      </c>
    </row>
    <row r="272" spans="2:14">
      <c r="B272" s="185"/>
      <c r="C272" s="185"/>
      <c r="D272" s="185"/>
      <c r="E272" s="185"/>
      <c r="F272" s="186"/>
      <c r="G272" s="187"/>
      <c r="H272" s="188"/>
      <c r="I272" s="188"/>
      <c r="J272" s="188"/>
      <c r="K272" s="185"/>
      <c r="L272" s="188"/>
      <c r="M272" s="189"/>
      <c r="N272" s="184" t="str">
        <f>IF(M272&gt;riepilogo!$D$5,"dopo" &amp; B272,"prima" &amp; B272)</f>
        <v>prima</v>
      </c>
    </row>
    <row r="273" spans="2:14">
      <c r="B273" s="185"/>
      <c r="C273" s="185"/>
      <c r="D273" s="185"/>
      <c r="E273" s="185"/>
      <c r="F273" s="186"/>
      <c r="G273" s="187"/>
      <c r="H273" s="188"/>
      <c r="I273" s="188"/>
      <c r="J273" s="188"/>
      <c r="K273" s="185"/>
      <c r="L273" s="188"/>
      <c r="M273" s="189"/>
      <c r="N273" s="184" t="str">
        <f>IF(M273&gt;riepilogo!$D$5,"dopo" &amp; B273,"prima" &amp; B273)</f>
        <v>prima</v>
      </c>
    </row>
    <row r="274" spans="2:14">
      <c r="B274" s="185"/>
      <c r="C274" s="185"/>
      <c r="D274" s="185"/>
      <c r="E274" s="185"/>
      <c r="F274" s="186"/>
      <c r="G274" s="187"/>
      <c r="H274" s="188"/>
      <c r="I274" s="188"/>
      <c r="J274" s="188"/>
      <c r="K274" s="185"/>
      <c r="L274" s="188"/>
      <c r="M274" s="189"/>
      <c r="N274" s="184" t="str">
        <f>IF(M274&gt;riepilogo!$D$5,"dopo" &amp; B274,"prima" &amp; B274)</f>
        <v>prima</v>
      </c>
    </row>
    <row r="275" spans="2:14">
      <c r="B275" s="185"/>
      <c r="C275" s="185"/>
      <c r="D275" s="185"/>
      <c r="E275" s="185"/>
      <c r="F275" s="186"/>
      <c r="G275" s="187"/>
      <c r="H275" s="188"/>
      <c r="I275" s="188"/>
      <c r="J275" s="188"/>
      <c r="K275" s="185"/>
      <c r="L275" s="188"/>
      <c r="M275" s="189"/>
      <c r="N275" s="184" t="str">
        <f>IF(M275&gt;riepilogo!$D$5,"dopo" &amp; B275,"prima" &amp; B275)</f>
        <v>prima</v>
      </c>
    </row>
    <row r="276" spans="2:14">
      <c r="B276" s="185"/>
      <c r="C276" s="185"/>
      <c r="D276" s="185"/>
      <c r="E276" s="185"/>
      <c r="F276" s="186"/>
      <c r="G276" s="187"/>
      <c r="H276" s="188"/>
      <c r="I276" s="188"/>
      <c r="J276" s="188"/>
      <c r="K276" s="185"/>
      <c r="L276" s="188"/>
      <c r="M276" s="189"/>
      <c r="N276" s="184" t="str">
        <f>IF(M276&gt;riepilogo!$D$5,"dopo" &amp; B276,"prima" &amp; B276)</f>
        <v>prima</v>
      </c>
    </row>
    <row r="277" spans="2:14">
      <c r="B277" s="185"/>
      <c r="C277" s="185"/>
      <c r="D277" s="185"/>
      <c r="E277" s="185"/>
      <c r="F277" s="186"/>
      <c r="G277" s="187"/>
      <c r="H277" s="188"/>
      <c r="I277" s="188"/>
      <c r="J277" s="188"/>
      <c r="K277" s="185"/>
      <c r="L277" s="188"/>
      <c r="M277" s="189"/>
      <c r="N277" s="184" t="str">
        <f>IF(M277&gt;riepilogo!$D$5,"dopo" &amp; B277,"prima" &amp; B277)</f>
        <v>prima</v>
      </c>
    </row>
    <row r="278" spans="2:14">
      <c r="B278" s="185"/>
      <c r="C278" s="185"/>
      <c r="D278" s="185"/>
      <c r="E278" s="185"/>
      <c r="F278" s="186"/>
      <c r="G278" s="187"/>
      <c r="H278" s="188"/>
      <c r="I278" s="188"/>
      <c r="J278" s="188"/>
      <c r="K278" s="185"/>
      <c r="L278" s="188"/>
      <c r="M278" s="189"/>
      <c r="N278" s="184" t="str">
        <f>IF(M278&gt;riepilogo!$D$5,"dopo" &amp; B278,"prima" &amp; B278)</f>
        <v>prima</v>
      </c>
    </row>
    <row r="279" spans="2:14">
      <c r="B279" s="185"/>
      <c r="C279" s="185"/>
      <c r="D279" s="185"/>
      <c r="E279" s="185"/>
      <c r="F279" s="186"/>
      <c r="G279" s="187"/>
      <c r="H279" s="188"/>
      <c r="I279" s="188"/>
      <c r="J279" s="188"/>
      <c r="K279" s="185"/>
      <c r="L279" s="188"/>
      <c r="M279" s="189"/>
      <c r="N279" s="184" t="str">
        <f>IF(M279&gt;riepilogo!$D$5,"dopo" &amp; B279,"prima" &amp; B279)</f>
        <v>prima</v>
      </c>
    </row>
    <row r="280" spans="2:14">
      <c r="B280" s="185"/>
      <c r="C280" s="185"/>
      <c r="D280" s="185"/>
      <c r="E280" s="185"/>
      <c r="F280" s="186"/>
      <c r="G280" s="187"/>
      <c r="H280" s="188"/>
      <c r="I280" s="188"/>
      <c r="J280" s="188"/>
      <c r="K280" s="185"/>
      <c r="L280" s="188"/>
      <c r="M280" s="189"/>
      <c r="N280" s="184" t="str">
        <f>IF(M280&gt;riepilogo!$D$5,"dopo" &amp; B280,"prima" &amp; B280)</f>
        <v>prima</v>
      </c>
    </row>
    <row r="281" spans="2:14">
      <c r="B281" s="185"/>
      <c r="C281" s="185"/>
      <c r="D281" s="185"/>
      <c r="E281" s="185"/>
      <c r="F281" s="186"/>
      <c r="G281" s="187"/>
      <c r="H281" s="188"/>
      <c r="I281" s="188"/>
      <c r="J281" s="188"/>
      <c r="K281" s="185"/>
      <c r="L281" s="188"/>
      <c r="M281" s="189"/>
      <c r="N281" s="184" t="str">
        <f>IF(M281&gt;riepilogo!$D$5,"dopo" &amp; B281,"prima" &amp; B281)</f>
        <v>prima</v>
      </c>
    </row>
    <row r="282" spans="2:14">
      <c r="B282" s="185"/>
      <c r="C282" s="185"/>
      <c r="D282" s="185"/>
      <c r="E282" s="185"/>
      <c r="F282" s="186"/>
      <c r="G282" s="187"/>
      <c r="H282" s="188"/>
      <c r="I282" s="188"/>
      <c r="J282" s="188"/>
      <c r="K282" s="185"/>
      <c r="L282" s="188"/>
      <c r="M282" s="189"/>
      <c r="N282" s="184" t="str">
        <f>IF(M282&gt;riepilogo!$D$5,"dopo" &amp; B282,"prima" &amp; B282)</f>
        <v>prima</v>
      </c>
    </row>
    <row r="283" spans="2:14">
      <c r="B283" s="185"/>
      <c r="C283" s="185"/>
      <c r="D283" s="185"/>
      <c r="E283" s="185"/>
      <c r="F283" s="186"/>
      <c r="G283" s="187"/>
      <c r="H283" s="188"/>
      <c r="I283" s="188"/>
      <c r="J283" s="188"/>
      <c r="K283" s="185"/>
      <c r="L283" s="188"/>
      <c r="M283" s="189"/>
      <c r="N283" s="184" t="str">
        <f>IF(M283&gt;riepilogo!$D$5,"dopo" &amp; B283,"prima" &amp; B283)</f>
        <v>prima</v>
      </c>
    </row>
    <row r="284" spans="2:14">
      <c r="B284" s="185"/>
      <c r="C284" s="185"/>
      <c r="D284" s="185"/>
      <c r="E284" s="185"/>
      <c r="F284" s="186"/>
      <c r="G284" s="187"/>
      <c r="H284" s="188"/>
      <c r="I284" s="188"/>
      <c r="J284" s="188"/>
      <c r="K284" s="185"/>
      <c r="L284" s="188"/>
      <c r="M284" s="189"/>
      <c r="N284" s="184" t="str">
        <f>IF(M284&gt;riepilogo!$D$5,"dopo" &amp; B284,"prima" &amp; B284)</f>
        <v>prima</v>
      </c>
    </row>
    <row r="285" spans="2:14">
      <c r="B285" s="185"/>
      <c r="C285" s="185"/>
      <c r="D285" s="185"/>
      <c r="E285" s="185"/>
      <c r="F285" s="186"/>
      <c r="G285" s="187"/>
      <c r="H285" s="188"/>
      <c r="I285" s="188"/>
      <c r="J285" s="188"/>
      <c r="K285" s="185"/>
      <c r="L285" s="188"/>
      <c r="M285" s="189"/>
      <c r="N285" s="184" t="str">
        <f>IF(M285&gt;riepilogo!$D$5,"dopo" &amp; B285,"prima" &amp; B285)</f>
        <v>prima</v>
      </c>
    </row>
    <row r="286" spans="2:14">
      <c r="B286" s="185"/>
      <c r="C286" s="185"/>
      <c r="D286" s="185"/>
      <c r="E286" s="185"/>
      <c r="F286" s="186"/>
      <c r="G286" s="187"/>
      <c r="H286" s="188"/>
      <c r="I286" s="188"/>
      <c r="J286" s="188"/>
      <c r="K286" s="185"/>
      <c r="L286" s="188"/>
      <c r="M286" s="189"/>
      <c r="N286" s="184" t="str">
        <f>IF(M286&gt;riepilogo!$D$5,"dopo" &amp; B286,"prima" &amp; B286)</f>
        <v>prima</v>
      </c>
    </row>
    <row r="287" spans="2:14">
      <c r="B287" s="185"/>
      <c r="C287" s="185"/>
      <c r="D287" s="185"/>
      <c r="E287" s="185"/>
      <c r="F287" s="186"/>
      <c r="G287" s="187"/>
      <c r="H287" s="188"/>
      <c r="I287" s="188"/>
      <c r="J287" s="188"/>
      <c r="K287" s="185"/>
      <c r="L287" s="188"/>
      <c r="M287" s="189"/>
      <c r="N287" s="184" t="str">
        <f>IF(M287&gt;riepilogo!$D$5,"dopo" &amp; B287,"prima" &amp; B287)</f>
        <v>prima</v>
      </c>
    </row>
    <row r="288" spans="2:14">
      <c r="B288" s="185"/>
      <c r="C288" s="185"/>
      <c r="D288" s="185"/>
      <c r="E288" s="185"/>
      <c r="F288" s="186"/>
      <c r="G288" s="187"/>
      <c r="H288" s="188"/>
      <c r="I288" s="188"/>
      <c r="J288" s="188"/>
      <c r="K288" s="185"/>
      <c r="L288" s="188"/>
      <c r="M288" s="189"/>
      <c r="N288" s="184" t="str">
        <f>IF(M288&gt;riepilogo!$D$5,"dopo" &amp; B288,"prima" &amp; B288)</f>
        <v>prima</v>
      </c>
    </row>
    <row r="289" spans="2:14">
      <c r="B289" s="185"/>
      <c r="C289" s="185"/>
      <c r="D289" s="185"/>
      <c r="E289" s="185"/>
      <c r="F289" s="186"/>
      <c r="G289" s="187"/>
      <c r="H289" s="188"/>
      <c r="I289" s="188"/>
      <c r="J289" s="188"/>
      <c r="K289" s="185"/>
      <c r="L289" s="188"/>
      <c r="M289" s="189"/>
      <c r="N289" s="184" t="str">
        <f>IF(M289&gt;riepilogo!$D$5,"dopo" &amp; B289,"prima" &amp; B289)</f>
        <v>prima</v>
      </c>
    </row>
    <row r="290" spans="2:14">
      <c r="B290" s="185"/>
      <c r="C290" s="185"/>
      <c r="D290" s="185"/>
      <c r="E290" s="185"/>
      <c r="F290" s="186"/>
      <c r="G290" s="187"/>
      <c r="H290" s="188"/>
      <c r="I290" s="188"/>
      <c r="J290" s="188"/>
      <c r="K290" s="185"/>
      <c r="L290" s="188"/>
      <c r="M290" s="189"/>
      <c r="N290" s="184" t="str">
        <f>IF(M290&gt;riepilogo!$D$5,"dopo" &amp; B290,"prima" &amp; B290)</f>
        <v>prima</v>
      </c>
    </row>
    <row r="291" spans="2:14">
      <c r="B291" s="185"/>
      <c r="C291" s="185"/>
      <c r="D291" s="185"/>
      <c r="E291" s="185"/>
      <c r="F291" s="186"/>
      <c r="G291" s="187"/>
      <c r="H291" s="188"/>
      <c r="I291" s="188"/>
      <c r="J291" s="188"/>
      <c r="K291" s="185"/>
      <c r="L291" s="188"/>
      <c r="M291" s="189"/>
      <c r="N291" s="184" t="str">
        <f>IF(M291&gt;riepilogo!$D$5,"dopo" &amp; B291,"prima" &amp; B291)</f>
        <v>prima</v>
      </c>
    </row>
    <row r="292" spans="2:14">
      <c r="B292" s="185"/>
      <c r="C292" s="185"/>
      <c r="D292" s="185"/>
      <c r="E292" s="185"/>
      <c r="F292" s="186"/>
      <c r="G292" s="187"/>
      <c r="H292" s="188"/>
      <c r="I292" s="188"/>
      <c r="J292" s="188"/>
      <c r="K292" s="185"/>
      <c r="L292" s="188"/>
      <c r="M292" s="189"/>
      <c r="N292" s="184" t="str">
        <f>IF(M292&gt;riepilogo!$D$5,"dopo" &amp; B292,"prima" &amp; B292)</f>
        <v>prima</v>
      </c>
    </row>
    <row r="293" spans="2:14">
      <c r="B293" s="185"/>
      <c r="C293" s="185"/>
      <c r="D293" s="185"/>
      <c r="E293" s="185"/>
      <c r="F293" s="186"/>
      <c r="G293" s="187"/>
      <c r="H293" s="188"/>
      <c r="I293" s="188"/>
      <c r="J293" s="188"/>
      <c r="K293" s="185"/>
      <c r="L293" s="188"/>
      <c r="M293" s="189"/>
      <c r="N293" s="184" t="str">
        <f>IF(M293&gt;riepilogo!$D$5,"dopo" &amp; B293,"prima" &amp; B293)</f>
        <v>prima</v>
      </c>
    </row>
    <row r="294" spans="2:14">
      <c r="B294" s="185"/>
      <c r="C294" s="185"/>
      <c r="D294" s="185"/>
      <c r="E294" s="185"/>
      <c r="F294" s="186"/>
      <c r="G294" s="187"/>
      <c r="H294" s="188"/>
      <c r="I294" s="188"/>
      <c r="J294" s="188"/>
      <c r="K294" s="185"/>
      <c r="L294" s="188"/>
      <c r="M294" s="189"/>
      <c r="N294" s="184" t="str">
        <f>IF(M294&gt;riepilogo!$D$5,"dopo" &amp; B294,"prima" &amp; B294)</f>
        <v>prima</v>
      </c>
    </row>
    <row r="295" spans="2:14">
      <c r="B295" s="185"/>
      <c r="C295" s="185"/>
      <c r="D295" s="185"/>
      <c r="E295" s="185"/>
      <c r="F295" s="186"/>
      <c r="G295" s="187"/>
      <c r="H295" s="188"/>
      <c r="I295" s="188"/>
      <c r="J295" s="188"/>
      <c r="K295" s="185"/>
      <c r="L295" s="188"/>
      <c r="M295" s="189"/>
      <c r="N295" s="184" t="str">
        <f>IF(M295&gt;riepilogo!$D$5,"dopo" &amp; B295,"prima" &amp; B295)</f>
        <v>prima</v>
      </c>
    </row>
    <row r="296" spans="2:14">
      <c r="B296" s="185"/>
      <c r="C296" s="185"/>
      <c r="D296" s="185"/>
      <c r="E296" s="185"/>
      <c r="F296" s="186"/>
      <c r="G296" s="187"/>
      <c r="H296" s="188"/>
      <c r="I296" s="188"/>
      <c r="J296" s="188"/>
      <c r="K296" s="185"/>
      <c r="L296" s="188"/>
      <c r="M296" s="189"/>
      <c r="N296" s="184" t="str">
        <f>IF(M296&gt;riepilogo!$D$5,"dopo" &amp; B296,"prima" &amp; B296)</f>
        <v>prima</v>
      </c>
    </row>
    <row r="297" spans="2:14">
      <c r="B297" s="185"/>
      <c r="C297" s="185"/>
      <c r="D297" s="185"/>
      <c r="E297" s="185"/>
      <c r="F297" s="186"/>
      <c r="G297" s="187"/>
      <c r="H297" s="188"/>
      <c r="I297" s="188"/>
      <c r="J297" s="188"/>
      <c r="K297" s="185"/>
      <c r="L297" s="188"/>
      <c r="M297" s="189"/>
      <c r="N297" s="184" t="str">
        <f>IF(M297&gt;riepilogo!$D$5,"dopo" &amp; B297,"prima" &amp; B297)</f>
        <v>prima</v>
      </c>
    </row>
    <row r="298" spans="2:14">
      <c r="B298" s="185"/>
      <c r="C298" s="185"/>
      <c r="D298" s="185"/>
      <c r="E298" s="185"/>
      <c r="F298" s="186"/>
      <c r="G298" s="187"/>
      <c r="H298" s="188"/>
      <c r="I298" s="188"/>
      <c r="J298" s="188"/>
      <c r="K298" s="185"/>
      <c r="L298" s="188"/>
      <c r="M298" s="189"/>
      <c r="N298" s="184" t="str">
        <f>IF(M298&gt;riepilogo!$D$5,"dopo" &amp; B298,"prima" &amp; B298)</f>
        <v>prima</v>
      </c>
    </row>
    <row r="299" spans="2:14">
      <c r="B299" s="185"/>
      <c r="C299" s="185"/>
      <c r="D299" s="185"/>
      <c r="E299" s="185"/>
      <c r="F299" s="186"/>
      <c r="G299" s="187"/>
      <c r="H299" s="188"/>
      <c r="I299" s="188"/>
      <c r="J299" s="188"/>
      <c r="K299" s="185"/>
      <c r="L299" s="188"/>
      <c r="M299" s="189"/>
      <c r="N299" s="184" t="str">
        <f>IF(M299&gt;riepilogo!$D$5,"dopo" &amp; B299,"prima" &amp; B299)</f>
        <v>prima</v>
      </c>
    </row>
    <row r="300" spans="2:14">
      <c r="B300" s="185"/>
      <c r="C300" s="185"/>
      <c r="D300" s="185"/>
      <c r="E300" s="185"/>
      <c r="F300" s="186"/>
      <c r="G300" s="187"/>
      <c r="H300" s="188"/>
      <c r="I300" s="188"/>
      <c r="J300" s="188"/>
      <c r="K300" s="185"/>
      <c r="L300" s="188"/>
      <c r="M300" s="189"/>
      <c r="N300" s="184" t="str">
        <f>IF(M300&gt;riepilogo!$D$5,"dopo" &amp; B300,"prima" &amp; B300)</f>
        <v>prima</v>
      </c>
    </row>
    <row r="301" spans="2:14">
      <c r="B301" s="185"/>
      <c r="C301" s="185"/>
      <c r="D301" s="185"/>
      <c r="E301" s="185"/>
      <c r="F301" s="186"/>
      <c r="G301" s="187"/>
      <c r="H301" s="188"/>
      <c r="I301" s="188"/>
      <c r="J301" s="188"/>
      <c r="K301" s="185"/>
      <c r="L301" s="188"/>
      <c r="M301" s="189"/>
      <c r="N301" s="184" t="str">
        <f>IF(M301&gt;riepilogo!$D$5,"dopo" &amp; B301,"prima" &amp; B301)</f>
        <v>prima</v>
      </c>
    </row>
    <row r="302" spans="2:14">
      <c r="B302" s="185"/>
      <c r="C302" s="185"/>
      <c r="D302" s="185"/>
      <c r="E302" s="185"/>
      <c r="F302" s="186"/>
      <c r="G302" s="187"/>
      <c r="H302" s="188"/>
      <c r="I302" s="188"/>
      <c r="J302" s="188"/>
      <c r="K302" s="185"/>
      <c r="L302" s="188"/>
      <c r="M302" s="189"/>
      <c r="N302" s="184" t="str">
        <f>IF(M302&gt;riepilogo!$D$5,"dopo" &amp; B302,"prima" &amp; B302)</f>
        <v>prima</v>
      </c>
    </row>
    <row r="303" spans="2:14">
      <c r="B303" s="185"/>
      <c r="C303" s="185"/>
      <c r="D303" s="185"/>
      <c r="E303" s="185"/>
      <c r="F303" s="186"/>
      <c r="G303" s="187"/>
      <c r="H303" s="188"/>
      <c r="I303" s="188"/>
      <c r="J303" s="188"/>
      <c r="K303" s="185"/>
      <c r="L303" s="188"/>
      <c r="M303" s="189"/>
      <c r="N303" s="184" t="str">
        <f>IF(M303&gt;riepilogo!$D$5,"dopo" &amp; B303,"prima" &amp; B303)</f>
        <v>prima</v>
      </c>
    </row>
    <row r="304" spans="2:14">
      <c r="B304" s="185"/>
      <c r="C304" s="185"/>
      <c r="D304" s="185"/>
      <c r="E304" s="185"/>
      <c r="F304" s="186"/>
      <c r="G304" s="187"/>
      <c r="H304" s="188"/>
      <c r="I304" s="188"/>
      <c r="J304" s="188"/>
      <c r="K304" s="185"/>
      <c r="L304" s="188"/>
      <c r="M304" s="189"/>
      <c r="N304" s="184" t="str">
        <f>IF(M304&gt;riepilogo!$D$5,"dopo" &amp; B304,"prima" &amp; B304)</f>
        <v>prima</v>
      </c>
    </row>
    <row r="305" spans="2:14">
      <c r="B305" s="185"/>
      <c r="C305" s="185"/>
      <c r="D305" s="185"/>
      <c r="E305" s="185"/>
      <c r="F305" s="186"/>
      <c r="G305" s="187"/>
      <c r="H305" s="188"/>
      <c r="I305" s="188"/>
      <c r="J305" s="188"/>
      <c r="K305" s="185"/>
      <c r="L305" s="188"/>
      <c r="M305" s="189"/>
      <c r="N305" s="184" t="str">
        <f>IF(M305&gt;riepilogo!$D$5,"dopo" &amp; B305,"prima" &amp; B305)</f>
        <v>prima</v>
      </c>
    </row>
    <row r="306" spans="2:14">
      <c r="B306" s="185"/>
      <c r="C306" s="185"/>
      <c r="D306" s="185"/>
      <c r="E306" s="185"/>
      <c r="F306" s="186"/>
      <c r="G306" s="187"/>
      <c r="H306" s="188"/>
      <c r="I306" s="188"/>
      <c r="J306" s="188"/>
      <c r="K306" s="185"/>
      <c r="L306" s="188"/>
      <c r="M306" s="189"/>
      <c r="N306" s="184" t="str">
        <f>IF(M306&gt;riepilogo!$D$5,"dopo" &amp; B306,"prima" &amp; B306)</f>
        <v>prima</v>
      </c>
    </row>
    <row r="307" spans="2:14">
      <c r="B307" s="185"/>
      <c r="C307" s="185"/>
      <c r="D307" s="185"/>
      <c r="E307" s="185"/>
      <c r="F307" s="186"/>
      <c r="G307" s="187"/>
      <c r="H307" s="188"/>
      <c r="I307" s="188"/>
      <c r="J307" s="188"/>
      <c r="K307" s="185"/>
      <c r="L307" s="188"/>
      <c r="M307" s="189"/>
      <c r="N307" s="184" t="str">
        <f>IF(M307&gt;riepilogo!$D$5,"dopo" &amp; B307,"prima" &amp; B307)</f>
        <v>prima</v>
      </c>
    </row>
    <row r="308" spans="2:14">
      <c r="B308" s="185"/>
      <c r="C308" s="185"/>
      <c r="D308" s="185"/>
      <c r="E308" s="185"/>
      <c r="F308" s="186"/>
      <c r="G308" s="187"/>
      <c r="H308" s="188"/>
      <c r="I308" s="188"/>
      <c r="J308" s="188"/>
      <c r="K308" s="185"/>
      <c r="L308" s="188"/>
      <c r="M308" s="189"/>
      <c r="N308" s="184" t="str">
        <f>IF(M308&gt;riepilogo!$D$5,"dopo" &amp; B308,"prima" &amp; B308)</f>
        <v>prima</v>
      </c>
    </row>
    <row r="309" spans="2:14">
      <c r="B309" s="185"/>
      <c r="C309" s="185"/>
      <c r="D309" s="185"/>
      <c r="E309" s="185"/>
      <c r="F309" s="186"/>
      <c r="G309" s="187"/>
      <c r="H309" s="188"/>
      <c r="I309" s="188"/>
      <c r="J309" s="188"/>
      <c r="K309" s="185"/>
      <c r="L309" s="188"/>
      <c r="M309" s="189"/>
      <c r="N309" s="184" t="str">
        <f>IF(M309&gt;riepilogo!$D$5,"dopo" &amp; B309,"prima" &amp; B309)</f>
        <v>prima</v>
      </c>
    </row>
    <row r="310" spans="2:14">
      <c r="B310" s="185"/>
      <c r="C310" s="185"/>
      <c r="D310" s="185"/>
      <c r="E310" s="185"/>
      <c r="F310" s="186"/>
      <c r="G310" s="187"/>
      <c r="H310" s="188"/>
      <c r="I310" s="188"/>
      <c r="J310" s="188"/>
      <c r="K310" s="185"/>
      <c r="L310" s="188"/>
      <c r="M310" s="189"/>
      <c r="N310" s="184" t="str">
        <f>IF(M310&gt;riepilogo!$D$5,"dopo" &amp; B310,"prima" &amp; B310)</f>
        <v>prima</v>
      </c>
    </row>
    <row r="311" spans="2:14">
      <c r="B311" s="185"/>
      <c r="C311" s="185"/>
      <c r="D311" s="185"/>
      <c r="E311" s="185"/>
      <c r="F311" s="186"/>
      <c r="G311" s="187"/>
      <c r="H311" s="188"/>
      <c r="I311" s="188"/>
      <c r="J311" s="188"/>
      <c r="K311" s="185"/>
      <c r="L311" s="188"/>
      <c r="M311" s="189"/>
      <c r="N311" s="184" t="str">
        <f>IF(M311&gt;riepilogo!$D$5,"dopo" &amp; B311,"prima" &amp; B311)</f>
        <v>prima</v>
      </c>
    </row>
    <row r="312" spans="2:14">
      <c r="B312" s="185"/>
      <c r="C312" s="185"/>
      <c r="D312" s="185"/>
      <c r="E312" s="185"/>
      <c r="F312" s="186"/>
      <c r="G312" s="187"/>
      <c r="H312" s="188"/>
      <c r="I312" s="188"/>
      <c r="J312" s="188"/>
      <c r="K312" s="185"/>
      <c r="L312" s="188"/>
      <c r="M312" s="189"/>
      <c r="N312" s="184" t="str">
        <f>IF(M312&gt;riepilogo!$D$5,"dopo" &amp; B312,"prima" &amp; B312)</f>
        <v>prima</v>
      </c>
    </row>
    <row r="313" spans="2:14">
      <c r="B313" s="185"/>
      <c r="C313" s="185"/>
      <c r="D313" s="185"/>
      <c r="E313" s="185"/>
      <c r="F313" s="186"/>
      <c r="G313" s="187"/>
      <c r="H313" s="188"/>
      <c r="I313" s="188"/>
      <c r="J313" s="188"/>
      <c r="K313" s="185"/>
      <c r="L313" s="188"/>
      <c r="M313" s="189"/>
      <c r="N313" s="184" t="str">
        <f>IF(M313&gt;riepilogo!$D$5,"dopo" &amp; B313,"prima" &amp; B313)</f>
        <v>prima</v>
      </c>
    </row>
    <row r="314" spans="2:14">
      <c r="B314" s="185"/>
      <c r="C314" s="185"/>
      <c r="D314" s="185"/>
      <c r="E314" s="185"/>
      <c r="F314" s="186"/>
      <c r="G314" s="187"/>
      <c r="H314" s="188"/>
      <c r="I314" s="188"/>
      <c r="J314" s="188"/>
      <c r="K314" s="185"/>
      <c r="L314" s="188"/>
      <c r="M314" s="189"/>
      <c r="N314" s="184" t="str">
        <f>IF(M314&gt;riepilogo!$D$5,"dopo" &amp; B314,"prima" &amp; B314)</f>
        <v>prima</v>
      </c>
    </row>
    <row r="315" spans="2:14">
      <c r="B315" s="185"/>
      <c r="C315" s="185"/>
      <c r="D315" s="185"/>
      <c r="E315" s="185"/>
      <c r="F315" s="186"/>
      <c r="G315" s="187"/>
      <c r="H315" s="188"/>
      <c r="I315" s="188"/>
      <c r="J315" s="188"/>
      <c r="K315" s="185"/>
      <c r="L315" s="188"/>
      <c r="M315" s="189"/>
      <c r="N315" s="184" t="str">
        <f>IF(M315&gt;riepilogo!$D$5,"dopo" &amp; B315,"prima" &amp; B315)</f>
        <v>prima</v>
      </c>
    </row>
    <row r="316" spans="2:14">
      <c r="B316" s="185"/>
      <c r="C316" s="185"/>
      <c r="D316" s="185"/>
      <c r="E316" s="185"/>
      <c r="F316" s="186"/>
      <c r="G316" s="187"/>
      <c r="H316" s="188"/>
      <c r="I316" s="188"/>
      <c r="J316" s="188"/>
      <c r="K316" s="185"/>
      <c r="L316" s="188"/>
      <c r="M316" s="189"/>
      <c r="N316" s="184" t="str">
        <f>IF(M316&gt;riepilogo!$D$5,"dopo" &amp; B316,"prima" &amp; B316)</f>
        <v>prima</v>
      </c>
    </row>
    <row r="317" spans="2:14">
      <c r="B317" s="185"/>
      <c r="C317" s="185"/>
      <c r="D317" s="185"/>
      <c r="E317" s="185"/>
      <c r="F317" s="186"/>
      <c r="G317" s="187"/>
      <c r="H317" s="188"/>
      <c r="I317" s="188"/>
      <c r="J317" s="188"/>
      <c r="K317" s="185"/>
      <c r="L317" s="188"/>
      <c r="M317" s="189"/>
      <c r="N317" s="184" t="str">
        <f>IF(M317&gt;riepilogo!$D$5,"dopo" &amp; B317,"prima" &amp; B317)</f>
        <v>prima</v>
      </c>
    </row>
    <row r="318" spans="2:14">
      <c r="B318" s="185"/>
      <c r="C318" s="185"/>
      <c r="D318" s="185"/>
      <c r="E318" s="185"/>
      <c r="F318" s="186"/>
      <c r="G318" s="187"/>
      <c r="H318" s="188"/>
      <c r="I318" s="188"/>
      <c r="J318" s="188"/>
      <c r="K318" s="185"/>
      <c r="L318" s="188"/>
      <c r="M318" s="189"/>
      <c r="N318" s="184" t="str">
        <f>IF(M318&gt;riepilogo!$D$5,"dopo" &amp; B318,"prima" &amp; B318)</f>
        <v>prima</v>
      </c>
    </row>
    <row r="319" spans="2:14">
      <c r="B319" s="185"/>
      <c r="C319" s="185"/>
      <c r="D319" s="185"/>
      <c r="E319" s="185"/>
      <c r="F319" s="186"/>
      <c r="G319" s="187"/>
      <c r="H319" s="188"/>
      <c r="I319" s="188"/>
      <c r="J319" s="188"/>
      <c r="K319" s="185"/>
      <c r="L319" s="188"/>
      <c r="M319" s="189"/>
      <c r="N319" s="184" t="str">
        <f>IF(M319&gt;riepilogo!$D$5,"dopo" &amp; B319,"prima" &amp; B319)</f>
        <v>prima</v>
      </c>
    </row>
    <row r="320" spans="2:14">
      <c r="B320" s="185"/>
      <c r="C320" s="185"/>
      <c r="D320" s="185"/>
      <c r="E320" s="185"/>
      <c r="F320" s="186"/>
      <c r="G320" s="187"/>
      <c r="H320" s="188"/>
      <c r="I320" s="188"/>
      <c r="J320" s="188"/>
      <c r="K320" s="185"/>
      <c r="L320" s="188"/>
      <c r="M320" s="189"/>
      <c r="N320" s="184" t="str">
        <f>IF(M320&gt;riepilogo!$D$5,"dopo" &amp; B320,"prima" &amp; B320)</f>
        <v>prima</v>
      </c>
    </row>
    <row r="321" spans="2:14">
      <c r="B321" s="185"/>
      <c r="C321" s="185"/>
      <c r="D321" s="185"/>
      <c r="E321" s="185"/>
      <c r="F321" s="186"/>
      <c r="G321" s="187"/>
      <c r="H321" s="188"/>
      <c r="I321" s="188"/>
      <c r="J321" s="188"/>
      <c r="K321" s="185"/>
      <c r="L321" s="188"/>
      <c r="M321" s="189"/>
      <c r="N321" s="184" t="str">
        <f>IF(M321&gt;riepilogo!$D$5,"dopo" &amp; B321,"prima" &amp; B321)</f>
        <v>prima</v>
      </c>
    </row>
    <row r="322" spans="2:14">
      <c r="B322" s="185"/>
      <c r="C322" s="185"/>
      <c r="D322" s="185"/>
      <c r="E322" s="185"/>
      <c r="F322" s="186"/>
      <c r="G322" s="187"/>
      <c r="H322" s="188"/>
      <c r="I322" s="188"/>
      <c r="J322" s="188"/>
      <c r="K322" s="185"/>
      <c r="L322" s="188"/>
      <c r="M322" s="189"/>
      <c r="N322" s="184" t="str">
        <f>IF(M322&gt;riepilogo!$D$5,"dopo" &amp; B322,"prima" &amp; B322)</f>
        <v>prima</v>
      </c>
    </row>
    <row r="323" spans="2:14">
      <c r="B323" s="185"/>
      <c r="C323" s="185"/>
      <c r="D323" s="185"/>
      <c r="E323" s="185"/>
      <c r="F323" s="186"/>
      <c r="G323" s="187"/>
      <c r="H323" s="188"/>
      <c r="I323" s="188"/>
      <c r="J323" s="188"/>
      <c r="K323" s="185"/>
      <c r="L323" s="188"/>
      <c r="M323" s="189"/>
      <c r="N323" s="184" t="str">
        <f>IF(M323&gt;riepilogo!$D$5,"dopo" &amp; B323,"prima" &amp; B323)</f>
        <v>prima</v>
      </c>
    </row>
    <row r="324" spans="2:14">
      <c r="B324" s="185"/>
      <c r="C324" s="185"/>
      <c r="D324" s="185"/>
      <c r="E324" s="185"/>
      <c r="F324" s="186"/>
      <c r="G324" s="187"/>
      <c r="H324" s="188"/>
      <c r="I324" s="188"/>
      <c r="J324" s="188"/>
      <c r="K324" s="185"/>
      <c r="L324" s="188"/>
      <c r="M324" s="189"/>
      <c r="N324" s="184" t="str">
        <f>IF(M324&gt;riepilogo!$D$5,"dopo" &amp; B324,"prima" &amp; B324)</f>
        <v>prima</v>
      </c>
    </row>
    <row r="325" spans="2:14">
      <c r="B325" s="185"/>
      <c r="C325" s="185"/>
      <c r="D325" s="185"/>
      <c r="E325" s="185"/>
      <c r="F325" s="186"/>
      <c r="G325" s="187"/>
      <c r="H325" s="188"/>
      <c r="I325" s="188"/>
      <c r="J325" s="188"/>
      <c r="K325" s="185"/>
      <c r="L325" s="188"/>
      <c r="M325" s="189"/>
      <c r="N325" s="184" t="str">
        <f>IF(M325&gt;riepilogo!$D$5,"dopo" &amp; B325,"prima" &amp; B325)</f>
        <v>prima</v>
      </c>
    </row>
    <row r="326" spans="2:14">
      <c r="B326" s="185"/>
      <c r="C326" s="185"/>
      <c r="D326" s="185"/>
      <c r="E326" s="185"/>
      <c r="F326" s="186"/>
      <c r="G326" s="187"/>
      <c r="H326" s="188"/>
      <c r="I326" s="188"/>
      <c r="J326" s="188"/>
      <c r="K326" s="185"/>
      <c r="L326" s="188"/>
      <c r="M326" s="189"/>
      <c r="N326" s="184" t="str">
        <f>IF(M326&gt;riepilogo!$D$5,"dopo" &amp; B326,"prima" &amp; B326)</f>
        <v>prima</v>
      </c>
    </row>
    <row r="327" spans="2:14">
      <c r="B327" s="185"/>
      <c r="C327" s="185"/>
      <c r="D327" s="185"/>
      <c r="E327" s="185"/>
      <c r="F327" s="186"/>
      <c r="G327" s="187"/>
      <c r="H327" s="188"/>
      <c r="I327" s="188"/>
      <c r="J327" s="188"/>
      <c r="K327" s="185"/>
      <c r="L327" s="188"/>
      <c r="M327" s="189"/>
      <c r="N327" s="184" t="str">
        <f>IF(M327&gt;riepilogo!$D$5,"dopo" &amp; B327,"prima" &amp; B327)</f>
        <v>prima</v>
      </c>
    </row>
    <row r="328" spans="2:14">
      <c r="B328" s="185"/>
      <c r="C328" s="185"/>
      <c r="D328" s="185"/>
      <c r="E328" s="185"/>
      <c r="F328" s="186"/>
      <c r="G328" s="187"/>
      <c r="H328" s="188"/>
      <c r="I328" s="188"/>
      <c r="J328" s="188"/>
      <c r="K328" s="185"/>
      <c r="L328" s="188"/>
      <c r="M328" s="189"/>
      <c r="N328" s="184" t="str">
        <f>IF(M328&gt;riepilogo!$D$5,"dopo" &amp; B328,"prima" &amp; B328)</f>
        <v>prima</v>
      </c>
    </row>
    <row r="329" spans="2:14">
      <c r="B329" s="185"/>
      <c r="C329" s="185"/>
      <c r="D329" s="185"/>
      <c r="E329" s="185"/>
      <c r="F329" s="186"/>
      <c r="G329" s="187"/>
      <c r="H329" s="188"/>
      <c r="I329" s="188"/>
      <c r="J329" s="188"/>
      <c r="K329" s="185"/>
      <c r="L329" s="188"/>
      <c r="M329" s="189"/>
      <c r="N329" s="184" t="str">
        <f>IF(M329&gt;riepilogo!$D$5,"dopo" &amp; B329,"prima" &amp; B329)</f>
        <v>prima</v>
      </c>
    </row>
    <row r="330" spans="2:14">
      <c r="B330" s="185"/>
      <c r="C330" s="185"/>
      <c r="D330" s="185"/>
      <c r="E330" s="185"/>
      <c r="F330" s="186"/>
      <c r="G330" s="187"/>
      <c r="H330" s="188"/>
      <c r="I330" s="188"/>
      <c r="J330" s="188"/>
      <c r="K330" s="185"/>
      <c r="L330" s="188"/>
      <c r="M330" s="189"/>
      <c r="N330" s="184" t="str">
        <f>IF(M330&gt;riepilogo!$D$5,"dopo" &amp; B330,"prima" &amp; B330)</f>
        <v>prima</v>
      </c>
    </row>
    <row r="331" spans="2:14">
      <c r="B331" s="185"/>
      <c r="C331" s="185"/>
      <c r="D331" s="185"/>
      <c r="E331" s="185"/>
      <c r="F331" s="186"/>
      <c r="G331" s="187"/>
      <c r="H331" s="188"/>
      <c r="I331" s="188"/>
      <c r="J331" s="188"/>
      <c r="K331" s="185"/>
      <c r="L331" s="188"/>
      <c r="M331" s="189"/>
      <c r="N331" s="184" t="str">
        <f>IF(M331&gt;riepilogo!$D$5,"dopo" &amp; B331,"prima" &amp; B331)</f>
        <v>prima</v>
      </c>
    </row>
    <row r="332" spans="2:14">
      <c r="B332" s="185"/>
      <c r="C332" s="185"/>
      <c r="D332" s="185"/>
      <c r="E332" s="185"/>
      <c r="F332" s="186"/>
      <c r="G332" s="187"/>
      <c r="H332" s="188"/>
      <c r="I332" s="188"/>
      <c r="J332" s="188"/>
      <c r="K332" s="185"/>
      <c r="L332" s="188"/>
      <c r="M332" s="189"/>
      <c r="N332" s="184" t="str">
        <f>IF(M332&gt;riepilogo!$D$5,"dopo" &amp; B332,"prima" &amp; B332)</f>
        <v>prima</v>
      </c>
    </row>
    <row r="333" spans="2:14">
      <c r="B333" s="185"/>
      <c r="C333" s="185"/>
      <c r="D333" s="185"/>
      <c r="E333" s="185"/>
      <c r="F333" s="186"/>
      <c r="G333" s="187"/>
      <c r="H333" s="188"/>
      <c r="I333" s="188"/>
      <c r="J333" s="188"/>
      <c r="K333" s="185"/>
      <c r="L333" s="188"/>
      <c r="M333" s="189"/>
      <c r="N333" s="184" t="str">
        <f>IF(M333&gt;riepilogo!$D$5,"dopo" &amp; B333,"prima" &amp; B333)</f>
        <v>prima</v>
      </c>
    </row>
    <row r="334" spans="2:14">
      <c r="B334" s="185"/>
      <c r="C334" s="185"/>
      <c r="D334" s="185"/>
      <c r="E334" s="185"/>
      <c r="F334" s="186"/>
      <c r="G334" s="187"/>
      <c r="H334" s="188"/>
      <c r="I334" s="188"/>
      <c r="J334" s="188"/>
      <c r="K334" s="185"/>
      <c r="L334" s="188"/>
      <c r="M334" s="189"/>
      <c r="N334" s="184" t="str">
        <f>IF(M334&gt;riepilogo!$D$5,"dopo" &amp; B334,"prima" &amp; B334)</f>
        <v>prima</v>
      </c>
    </row>
    <row r="335" spans="2:14">
      <c r="B335" s="185"/>
      <c r="C335" s="185"/>
      <c r="D335" s="185"/>
      <c r="E335" s="185"/>
      <c r="F335" s="186"/>
      <c r="G335" s="187"/>
      <c r="H335" s="188"/>
      <c r="I335" s="188"/>
      <c r="J335" s="188"/>
      <c r="K335" s="185"/>
      <c r="L335" s="188"/>
      <c r="M335" s="189"/>
      <c r="N335" s="184" t="str">
        <f>IF(M335&gt;riepilogo!$D$5,"dopo" &amp; B335,"prima" &amp; B335)</f>
        <v>prima</v>
      </c>
    </row>
    <row r="336" spans="2:14">
      <c r="B336" s="185"/>
      <c r="C336" s="185"/>
      <c r="D336" s="185"/>
      <c r="E336" s="185"/>
      <c r="F336" s="186"/>
      <c r="G336" s="187"/>
      <c r="H336" s="188"/>
      <c r="I336" s="188"/>
      <c r="J336" s="188"/>
      <c r="K336" s="185"/>
      <c r="L336" s="188"/>
      <c r="M336" s="189"/>
      <c r="N336" s="184" t="str">
        <f>IF(M336&gt;riepilogo!$D$5,"dopo" &amp; B336,"prima" &amp; B336)</f>
        <v>prima</v>
      </c>
    </row>
    <row r="337" spans="2:14">
      <c r="B337" s="185"/>
      <c r="C337" s="185"/>
      <c r="D337" s="185"/>
      <c r="E337" s="185"/>
      <c r="F337" s="186"/>
      <c r="G337" s="187"/>
      <c r="H337" s="188"/>
      <c r="I337" s="188"/>
      <c r="J337" s="188"/>
      <c r="K337" s="185"/>
      <c r="L337" s="188"/>
      <c r="M337" s="189"/>
      <c r="N337" s="184" t="str">
        <f>IF(M337&gt;riepilogo!$D$5,"dopo" &amp; B337,"prima" &amp; B337)</f>
        <v>prima</v>
      </c>
    </row>
    <row r="338" spans="2:14">
      <c r="B338" s="185"/>
      <c r="C338" s="185"/>
      <c r="D338" s="185"/>
      <c r="E338" s="185"/>
      <c r="F338" s="186"/>
      <c r="G338" s="187"/>
      <c r="H338" s="188"/>
      <c r="I338" s="188"/>
      <c r="J338" s="188"/>
      <c r="K338" s="185"/>
      <c r="L338" s="188"/>
      <c r="M338" s="189"/>
      <c r="N338" s="184" t="str">
        <f>IF(M338&gt;riepilogo!$D$5,"dopo" &amp; B338,"prima" &amp; B338)</f>
        <v>prima</v>
      </c>
    </row>
    <row r="339" spans="2:14">
      <c r="B339" s="185"/>
      <c r="C339" s="185"/>
      <c r="D339" s="185"/>
      <c r="E339" s="185"/>
      <c r="F339" s="186"/>
      <c r="G339" s="187"/>
      <c r="H339" s="188"/>
      <c r="I339" s="188"/>
      <c r="J339" s="188"/>
      <c r="K339" s="185"/>
      <c r="L339" s="188"/>
      <c r="M339" s="189"/>
      <c r="N339" s="184" t="str">
        <f>IF(M339&gt;riepilogo!$D$5,"dopo" &amp; B339,"prima" &amp; B339)</f>
        <v>prima</v>
      </c>
    </row>
    <row r="340" spans="2:14">
      <c r="B340" s="185"/>
      <c r="C340" s="185"/>
      <c r="D340" s="185"/>
      <c r="E340" s="185"/>
      <c r="F340" s="186"/>
      <c r="G340" s="187"/>
      <c r="H340" s="188"/>
      <c r="I340" s="188"/>
      <c r="J340" s="188"/>
      <c r="K340" s="185"/>
      <c r="L340" s="188"/>
      <c r="M340" s="189"/>
      <c r="N340" s="184" t="str">
        <f>IF(M340&gt;riepilogo!$D$5,"dopo" &amp; B340,"prima" &amp; B340)</f>
        <v>prima</v>
      </c>
    </row>
    <row r="341" spans="2:14">
      <c r="B341" s="185"/>
      <c r="C341" s="185"/>
      <c r="D341" s="185"/>
      <c r="E341" s="185"/>
      <c r="F341" s="186"/>
      <c r="G341" s="187"/>
      <c r="H341" s="188"/>
      <c r="I341" s="188"/>
      <c r="J341" s="188"/>
      <c r="K341" s="185"/>
      <c r="L341" s="188"/>
      <c r="M341" s="189"/>
      <c r="N341" s="184" t="str">
        <f>IF(M341&gt;riepilogo!$D$5,"dopo" &amp; B341,"prima" &amp; B341)</f>
        <v>prima</v>
      </c>
    </row>
    <row r="342" spans="2:14">
      <c r="B342" s="185"/>
      <c r="C342" s="185"/>
      <c r="D342" s="185"/>
      <c r="E342" s="185"/>
      <c r="F342" s="186"/>
      <c r="G342" s="187"/>
      <c r="H342" s="188"/>
      <c r="I342" s="188"/>
      <c r="J342" s="188"/>
      <c r="K342" s="185"/>
      <c r="L342" s="188"/>
      <c r="M342" s="189"/>
      <c r="N342" s="184" t="str">
        <f>IF(M342&gt;riepilogo!$D$5,"dopo" &amp; B342,"prima" &amp; B342)</f>
        <v>prima</v>
      </c>
    </row>
    <row r="343" spans="2:14">
      <c r="B343" s="185"/>
      <c r="C343" s="185"/>
      <c r="D343" s="185"/>
      <c r="E343" s="185"/>
      <c r="F343" s="186"/>
      <c r="G343" s="187"/>
      <c r="H343" s="188"/>
      <c r="I343" s="188"/>
      <c r="J343" s="188"/>
      <c r="K343" s="185"/>
      <c r="L343" s="188"/>
      <c r="M343" s="189"/>
      <c r="N343" s="184" t="str">
        <f>IF(M343&gt;riepilogo!$D$5,"dopo" &amp; B343,"prima" &amp; B343)</f>
        <v>prima</v>
      </c>
    </row>
    <row r="344" spans="2:14">
      <c r="B344" s="185"/>
      <c r="C344" s="185"/>
      <c r="D344" s="185"/>
      <c r="E344" s="185"/>
      <c r="F344" s="186"/>
      <c r="G344" s="187"/>
      <c r="H344" s="188"/>
      <c r="I344" s="188"/>
      <c r="J344" s="188"/>
      <c r="K344" s="185"/>
      <c r="L344" s="188"/>
      <c r="M344" s="189"/>
      <c r="N344" s="184" t="str">
        <f>IF(M344&gt;riepilogo!$D$5,"dopo" &amp; B344,"prima" &amp; B344)</f>
        <v>prima</v>
      </c>
    </row>
    <row r="345" spans="2:14">
      <c r="B345" s="185"/>
      <c r="C345" s="185"/>
      <c r="D345" s="185"/>
      <c r="E345" s="185"/>
      <c r="F345" s="186"/>
      <c r="G345" s="187"/>
      <c r="H345" s="188"/>
      <c r="I345" s="188"/>
      <c r="J345" s="188"/>
      <c r="K345" s="185"/>
      <c r="L345" s="188"/>
      <c r="M345" s="189"/>
      <c r="N345" s="184" t="str">
        <f>IF(M345&gt;riepilogo!$D$5,"dopo" &amp; B345,"prima" &amp; B345)</f>
        <v>prima</v>
      </c>
    </row>
    <row r="346" spans="2:14">
      <c r="B346" s="185"/>
      <c r="C346" s="185"/>
      <c r="D346" s="185"/>
      <c r="E346" s="185"/>
      <c r="F346" s="186"/>
      <c r="G346" s="187"/>
      <c r="H346" s="188"/>
      <c r="I346" s="188"/>
      <c r="J346" s="188"/>
      <c r="K346" s="185"/>
      <c r="L346" s="188"/>
      <c r="M346" s="189"/>
      <c r="N346" s="184" t="str">
        <f>IF(M346&gt;riepilogo!$D$5,"dopo" &amp; B346,"prima" &amp; B346)</f>
        <v>prima</v>
      </c>
    </row>
    <row r="347" spans="2:14">
      <c r="B347" s="185"/>
      <c r="C347" s="185"/>
      <c r="D347" s="185"/>
      <c r="E347" s="185"/>
      <c r="F347" s="186"/>
      <c r="G347" s="187"/>
      <c r="H347" s="188"/>
      <c r="I347" s="188"/>
      <c r="J347" s="188"/>
      <c r="K347" s="185"/>
      <c r="L347" s="188"/>
      <c r="M347" s="189"/>
      <c r="N347" s="184" t="str">
        <f>IF(M347&gt;riepilogo!$D$5,"dopo" &amp; B347,"prima" &amp; B347)</f>
        <v>prima</v>
      </c>
    </row>
    <row r="348" spans="2:14">
      <c r="B348" s="185"/>
      <c r="C348" s="185"/>
      <c r="D348" s="185"/>
      <c r="E348" s="185"/>
      <c r="F348" s="186"/>
      <c r="G348" s="187"/>
      <c r="H348" s="188"/>
      <c r="I348" s="188"/>
      <c r="J348" s="188"/>
      <c r="K348" s="185"/>
      <c r="L348" s="188"/>
      <c r="M348" s="189"/>
      <c r="N348" s="184" t="str">
        <f>IF(M348&gt;riepilogo!$D$5,"dopo" &amp; B348,"prima" &amp; B348)</f>
        <v>prima</v>
      </c>
    </row>
    <row r="349" spans="2:14">
      <c r="B349" s="185"/>
      <c r="C349" s="185"/>
      <c r="D349" s="185"/>
      <c r="E349" s="185"/>
      <c r="F349" s="186"/>
      <c r="G349" s="187"/>
      <c r="H349" s="188"/>
      <c r="I349" s="188"/>
      <c r="J349" s="188"/>
      <c r="K349" s="185"/>
      <c r="L349" s="188"/>
      <c r="M349" s="189"/>
      <c r="N349" s="184" t="str">
        <f>IF(M349&gt;riepilogo!$D$5,"dopo" &amp; B349,"prima" &amp; B349)</f>
        <v>prima</v>
      </c>
    </row>
    <row r="350" spans="2:14">
      <c r="B350" s="185"/>
      <c r="C350" s="185"/>
      <c r="D350" s="185"/>
      <c r="E350" s="185"/>
      <c r="F350" s="186"/>
      <c r="G350" s="187"/>
      <c r="H350" s="188"/>
      <c r="I350" s="188"/>
      <c r="J350" s="188"/>
      <c r="K350" s="185"/>
      <c r="L350" s="188"/>
      <c r="M350" s="189"/>
      <c r="N350" s="184" t="str">
        <f>IF(M350&gt;riepilogo!$D$5,"dopo" &amp; B350,"prima" &amp; B350)</f>
        <v>prima</v>
      </c>
    </row>
    <row r="351" spans="2:14">
      <c r="B351" s="185"/>
      <c r="C351" s="185"/>
      <c r="D351" s="185"/>
      <c r="E351" s="185"/>
      <c r="F351" s="186"/>
      <c r="G351" s="187"/>
      <c r="H351" s="188"/>
      <c r="I351" s="188"/>
      <c r="J351" s="188"/>
      <c r="K351" s="185"/>
      <c r="L351" s="188"/>
      <c r="M351" s="189"/>
      <c r="N351" s="184" t="str">
        <f>IF(M351&gt;riepilogo!$D$5,"dopo" &amp; B351,"prima" &amp; B351)</f>
        <v>prima</v>
      </c>
    </row>
    <row r="352" spans="2:14">
      <c r="B352" s="185"/>
      <c r="C352" s="185"/>
      <c r="D352" s="185"/>
      <c r="E352" s="185"/>
      <c r="F352" s="186"/>
      <c r="G352" s="187"/>
      <c r="H352" s="188"/>
      <c r="I352" s="188"/>
      <c r="J352" s="188"/>
      <c r="K352" s="185"/>
      <c r="L352" s="188"/>
      <c r="M352" s="189"/>
      <c r="N352" s="184" t="str">
        <f>IF(M352&gt;riepilogo!$D$5,"dopo" &amp; B352,"prima" &amp; B352)</f>
        <v>prima</v>
      </c>
    </row>
    <row r="353" spans="2:14">
      <c r="B353" s="185"/>
      <c r="C353" s="185"/>
      <c r="D353" s="185"/>
      <c r="E353" s="185"/>
      <c r="F353" s="186"/>
      <c r="G353" s="187"/>
      <c r="H353" s="188"/>
      <c r="I353" s="188"/>
      <c r="J353" s="188"/>
      <c r="K353" s="185"/>
      <c r="L353" s="188"/>
      <c r="M353" s="189"/>
      <c r="N353" s="184" t="str">
        <f>IF(M353&gt;riepilogo!$D$5,"dopo" &amp; B353,"prima" &amp; B353)</f>
        <v>prima</v>
      </c>
    </row>
    <row r="354" spans="2:14">
      <c r="B354" s="185"/>
      <c r="C354" s="185"/>
      <c r="D354" s="185"/>
      <c r="E354" s="185"/>
      <c r="F354" s="186"/>
      <c r="G354" s="187"/>
      <c r="H354" s="188"/>
      <c r="I354" s="188"/>
      <c r="J354" s="188"/>
      <c r="K354" s="185"/>
      <c r="L354" s="188"/>
      <c r="M354" s="189"/>
      <c r="N354" s="184" t="str">
        <f>IF(M354&gt;riepilogo!$D$5,"dopo" &amp; B354,"prima" &amp; B354)</f>
        <v>prima</v>
      </c>
    </row>
    <row r="355" spans="2:14">
      <c r="B355" s="185"/>
      <c r="C355" s="185"/>
      <c r="D355" s="185"/>
      <c r="E355" s="185"/>
      <c r="F355" s="186"/>
      <c r="G355" s="187"/>
      <c r="H355" s="188"/>
      <c r="I355" s="188"/>
      <c r="J355" s="188"/>
      <c r="K355" s="185"/>
      <c r="L355" s="188"/>
      <c r="M355" s="189"/>
      <c r="N355" s="184" t="str">
        <f>IF(M355&gt;riepilogo!$D$5,"dopo" &amp; B355,"prima" &amp; B355)</f>
        <v>prima</v>
      </c>
    </row>
    <row r="356" spans="2:14">
      <c r="B356" s="185"/>
      <c r="C356" s="185"/>
      <c r="D356" s="185"/>
      <c r="E356" s="185"/>
      <c r="F356" s="186"/>
      <c r="G356" s="187"/>
      <c r="H356" s="188"/>
      <c r="I356" s="188"/>
      <c r="J356" s="188"/>
      <c r="K356" s="185"/>
      <c r="L356" s="188"/>
      <c r="M356" s="189"/>
      <c r="N356" s="184" t="str">
        <f>IF(M356&gt;riepilogo!$D$5,"dopo" &amp; B356,"prima" &amp; B356)</f>
        <v>prima</v>
      </c>
    </row>
    <row r="357" spans="2:14">
      <c r="B357" s="185"/>
      <c r="C357" s="185"/>
      <c r="D357" s="185"/>
      <c r="E357" s="185"/>
      <c r="F357" s="186"/>
      <c r="G357" s="187"/>
      <c r="H357" s="188"/>
      <c r="I357" s="188"/>
      <c r="J357" s="188"/>
      <c r="K357" s="185"/>
      <c r="L357" s="188"/>
      <c r="M357" s="189"/>
      <c r="N357" s="184" t="str">
        <f>IF(M357&gt;riepilogo!$D$5,"dopo" &amp; B357,"prima" &amp; B357)</f>
        <v>prima</v>
      </c>
    </row>
    <row r="358" spans="2:14">
      <c r="B358" s="185"/>
      <c r="C358" s="185"/>
      <c r="D358" s="185"/>
      <c r="E358" s="185"/>
      <c r="F358" s="186"/>
      <c r="G358" s="187"/>
      <c r="H358" s="188"/>
      <c r="I358" s="188"/>
      <c r="J358" s="188"/>
      <c r="K358" s="185"/>
      <c r="L358" s="188"/>
      <c r="M358" s="189"/>
      <c r="N358" s="184" t="str">
        <f>IF(M358&gt;riepilogo!$D$5,"dopo" &amp; B358,"prima" &amp; B358)</f>
        <v>prima</v>
      </c>
    </row>
    <row r="359" spans="2:14">
      <c r="B359" s="185"/>
      <c r="C359" s="185"/>
      <c r="D359" s="185"/>
      <c r="E359" s="185"/>
      <c r="F359" s="186"/>
      <c r="G359" s="187"/>
      <c r="H359" s="188"/>
      <c r="I359" s="188"/>
      <c r="J359" s="188"/>
      <c r="K359" s="185"/>
      <c r="L359" s="188"/>
      <c r="M359" s="189"/>
      <c r="N359" s="184" t="str">
        <f>IF(M359&gt;riepilogo!$D$5,"dopo" &amp; B359,"prima" &amp; B359)</f>
        <v>prima</v>
      </c>
    </row>
    <row r="360" spans="2:14">
      <c r="B360" s="185"/>
      <c r="C360" s="185"/>
      <c r="D360" s="185"/>
      <c r="E360" s="185"/>
      <c r="F360" s="186"/>
      <c r="G360" s="187"/>
      <c r="H360" s="188"/>
      <c r="I360" s="188"/>
      <c r="J360" s="188"/>
      <c r="K360" s="185"/>
      <c r="L360" s="188"/>
      <c r="M360" s="189"/>
      <c r="N360" s="184" t="str">
        <f>IF(M360&gt;riepilogo!$D$5,"dopo" &amp; B360,"prima" &amp; B360)</f>
        <v>prima</v>
      </c>
    </row>
    <row r="361" spans="2:14">
      <c r="B361" s="185"/>
      <c r="C361" s="185"/>
      <c r="D361" s="185"/>
      <c r="E361" s="185"/>
      <c r="F361" s="186"/>
      <c r="G361" s="187"/>
      <c r="H361" s="188"/>
      <c r="I361" s="188"/>
      <c r="J361" s="188"/>
      <c r="K361" s="185"/>
      <c r="L361" s="188"/>
      <c r="M361" s="189"/>
      <c r="N361" s="184" t="str">
        <f>IF(M361&gt;riepilogo!$D$5,"dopo" &amp; B361,"prima" &amp; B361)</f>
        <v>prima</v>
      </c>
    </row>
    <row r="362" spans="2:14">
      <c r="B362" s="185"/>
      <c r="C362" s="185"/>
      <c r="D362" s="185"/>
      <c r="E362" s="185"/>
      <c r="F362" s="186"/>
      <c r="G362" s="187"/>
      <c r="H362" s="188"/>
      <c r="I362" s="188"/>
      <c r="J362" s="188"/>
      <c r="K362" s="185"/>
      <c r="L362" s="188"/>
      <c r="M362" s="189"/>
      <c r="N362" s="184" t="str">
        <f>IF(M362&gt;riepilogo!$D$5,"dopo" &amp; B362,"prima" &amp; B362)</f>
        <v>prima</v>
      </c>
    </row>
    <row r="363" spans="2:14">
      <c r="B363" s="185"/>
      <c r="C363" s="185"/>
      <c r="D363" s="185"/>
      <c r="E363" s="185"/>
      <c r="F363" s="186"/>
      <c r="G363" s="187"/>
      <c r="H363" s="188"/>
      <c r="I363" s="188"/>
      <c r="J363" s="188"/>
      <c r="K363" s="185"/>
      <c r="L363" s="188"/>
      <c r="M363" s="189"/>
      <c r="N363" s="184" t="str">
        <f>IF(M363&gt;riepilogo!$D$5,"dopo" &amp; B363,"prima" &amp; B363)</f>
        <v>prima</v>
      </c>
    </row>
    <row r="364" spans="2:14">
      <c r="B364" s="185"/>
      <c r="C364" s="185"/>
      <c r="D364" s="185"/>
      <c r="E364" s="185"/>
      <c r="F364" s="186"/>
      <c r="G364" s="187"/>
      <c r="H364" s="188"/>
      <c r="I364" s="188"/>
      <c r="J364" s="188"/>
      <c r="K364" s="185"/>
      <c r="L364" s="188"/>
      <c r="M364" s="189"/>
      <c r="N364" s="184" t="str">
        <f>IF(M364&gt;riepilogo!$D$5,"dopo" &amp; B364,"prima" &amp; B364)</f>
        <v>prima</v>
      </c>
    </row>
    <row r="365" spans="2:14">
      <c r="B365" s="185"/>
      <c r="C365" s="185"/>
      <c r="D365" s="185"/>
      <c r="E365" s="185"/>
      <c r="F365" s="186"/>
      <c r="G365" s="187"/>
      <c r="H365" s="188"/>
      <c r="I365" s="188"/>
      <c r="J365" s="188"/>
      <c r="K365" s="185"/>
      <c r="L365" s="188"/>
      <c r="M365" s="189"/>
      <c r="N365" s="184" t="str">
        <f>IF(M365&gt;riepilogo!$D$5,"dopo" &amp; B365,"prima" &amp; B365)</f>
        <v>prima</v>
      </c>
    </row>
    <row r="366" spans="2:14">
      <c r="B366" s="185"/>
      <c r="C366" s="185"/>
      <c r="D366" s="185"/>
      <c r="E366" s="185"/>
      <c r="F366" s="186"/>
      <c r="G366" s="187"/>
      <c r="H366" s="188"/>
      <c r="I366" s="188"/>
      <c r="J366" s="188"/>
      <c r="K366" s="185"/>
      <c r="L366" s="188"/>
      <c r="M366" s="189"/>
      <c r="N366" s="184" t="str">
        <f>IF(M366&gt;riepilogo!$D$5,"dopo" &amp; B366,"prima" &amp; B366)</f>
        <v>prima</v>
      </c>
    </row>
    <row r="367" spans="2:14">
      <c r="B367" s="185"/>
      <c r="C367" s="185"/>
      <c r="D367" s="185"/>
      <c r="E367" s="185"/>
      <c r="F367" s="186"/>
      <c r="G367" s="187"/>
      <c r="H367" s="188"/>
      <c r="I367" s="188"/>
      <c r="J367" s="188"/>
      <c r="K367" s="185"/>
      <c r="L367" s="188"/>
      <c r="M367" s="189"/>
      <c r="N367" s="184" t="str">
        <f>IF(M367&gt;riepilogo!$D$5,"dopo" &amp; B367,"prima" &amp; B367)</f>
        <v>prima</v>
      </c>
    </row>
    <row r="368" spans="2:14">
      <c r="B368" s="185"/>
      <c r="C368" s="185"/>
      <c r="D368" s="185"/>
      <c r="E368" s="185"/>
      <c r="F368" s="186"/>
      <c r="G368" s="187"/>
      <c r="H368" s="188"/>
      <c r="I368" s="188"/>
      <c r="J368" s="188"/>
      <c r="K368" s="185"/>
      <c r="L368" s="188"/>
      <c r="M368" s="189"/>
      <c r="N368" s="184" t="str">
        <f>IF(M368&gt;riepilogo!$D$5,"dopo" &amp; B368,"prima" &amp; B368)</f>
        <v>prima</v>
      </c>
    </row>
    <row r="369" spans="2:14">
      <c r="B369" s="185"/>
      <c r="C369" s="185"/>
      <c r="D369" s="185"/>
      <c r="E369" s="185"/>
      <c r="F369" s="186"/>
      <c r="G369" s="187"/>
      <c r="H369" s="188"/>
      <c r="I369" s="188"/>
      <c r="J369" s="188"/>
      <c r="K369" s="185"/>
      <c r="L369" s="188"/>
      <c r="M369" s="189"/>
      <c r="N369" s="184" t="str">
        <f>IF(M369&gt;riepilogo!$D$5,"dopo" &amp; B369,"prima" &amp; B369)</f>
        <v>prima</v>
      </c>
    </row>
    <row r="370" spans="2:14">
      <c r="B370" s="185"/>
      <c r="C370" s="185"/>
      <c r="D370" s="185"/>
      <c r="E370" s="185"/>
      <c r="F370" s="186"/>
      <c r="G370" s="187"/>
      <c r="H370" s="188"/>
      <c r="I370" s="188"/>
      <c r="J370" s="188"/>
      <c r="K370" s="185"/>
      <c r="L370" s="188"/>
      <c r="M370" s="189"/>
      <c r="N370" s="184" t="str">
        <f>IF(M370&gt;riepilogo!$D$5,"dopo" &amp; B370,"prima" &amp; B370)</f>
        <v>prima</v>
      </c>
    </row>
    <row r="371" spans="2:14">
      <c r="B371" s="185"/>
      <c r="C371" s="185"/>
      <c r="D371" s="185"/>
      <c r="E371" s="185"/>
      <c r="F371" s="186"/>
      <c r="G371" s="187"/>
      <c r="H371" s="188"/>
      <c r="I371" s="188"/>
      <c r="J371" s="188"/>
      <c r="K371" s="185"/>
      <c r="L371" s="188"/>
      <c r="M371" s="189"/>
      <c r="N371" s="184" t="str">
        <f>IF(M371&gt;riepilogo!$D$5,"dopo" &amp; B371,"prima" &amp; B371)</f>
        <v>prima</v>
      </c>
    </row>
    <row r="372" spans="2:14">
      <c r="B372" s="185"/>
      <c r="C372" s="185"/>
      <c r="D372" s="185"/>
      <c r="E372" s="185"/>
      <c r="F372" s="186"/>
      <c r="G372" s="187"/>
      <c r="H372" s="188"/>
      <c r="I372" s="188"/>
      <c r="J372" s="188"/>
      <c r="K372" s="185"/>
      <c r="L372" s="188"/>
      <c r="M372" s="189"/>
      <c r="N372" s="184" t="str">
        <f>IF(M372&gt;riepilogo!$D$5,"dopo" &amp; B372,"prima" &amp; B372)</f>
        <v>prima</v>
      </c>
    </row>
    <row r="373" spans="2:14">
      <c r="B373" s="185"/>
      <c r="C373" s="185"/>
      <c r="D373" s="185"/>
      <c r="E373" s="185"/>
      <c r="F373" s="186"/>
      <c r="G373" s="187"/>
      <c r="H373" s="188"/>
      <c r="I373" s="188"/>
      <c r="J373" s="188"/>
      <c r="K373" s="185"/>
      <c r="L373" s="188"/>
      <c r="M373" s="189"/>
      <c r="N373" s="184" t="str">
        <f>IF(M373&gt;riepilogo!$D$5,"dopo" &amp; B373,"prima" &amp; B373)</f>
        <v>prima</v>
      </c>
    </row>
    <row r="374" spans="2:14">
      <c r="B374" s="185"/>
      <c r="C374" s="185"/>
      <c r="D374" s="185"/>
      <c r="E374" s="185"/>
      <c r="F374" s="186"/>
      <c r="G374" s="187"/>
      <c r="H374" s="188"/>
      <c r="I374" s="188"/>
      <c r="J374" s="188"/>
      <c r="K374" s="185"/>
      <c r="L374" s="188"/>
      <c r="M374" s="189"/>
      <c r="N374" s="184" t="str">
        <f>IF(M374&gt;riepilogo!$D$5,"dopo" &amp; B374,"prima" &amp; B374)</f>
        <v>prima</v>
      </c>
    </row>
    <row r="375" spans="2:14">
      <c r="B375" s="185"/>
      <c r="C375" s="185"/>
      <c r="D375" s="185"/>
      <c r="E375" s="185"/>
      <c r="F375" s="186"/>
      <c r="G375" s="187"/>
      <c r="H375" s="188"/>
      <c r="I375" s="188"/>
      <c r="J375" s="188"/>
      <c r="K375" s="185"/>
      <c r="L375" s="188"/>
      <c r="M375" s="189"/>
      <c r="N375" s="184" t="str">
        <f>IF(M375&gt;riepilogo!$D$5,"dopo" &amp; B375,"prima" &amp; B375)</f>
        <v>prima</v>
      </c>
    </row>
    <row r="376" spans="2:14">
      <c r="B376" s="185"/>
      <c r="C376" s="185"/>
      <c r="D376" s="185"/>
      <c r="E376" s="185"/>
      <c r="F376" s="186"/>
      <c r="G376" s="187"/>
      <c r="H376" s="188"/>
      <c r="I376" s="188"/>
      <c r="J376" s="188"/>
      <c r="K376" s="185"/>
      <c r="L376" s="188"/>
      <c r="M376" s="189"/>
      <c r="N376" s="184" t="str">
        <f>IF(M376&gt;riepilogo!$D$5,"dopo" &amp; B376,"prima" &amp; B376)</f>
        <v>prima</v>
      </c>
    </row>
    <row r="377" spans="2:14">
      <c r="B377" s="185"/>
      <c r="C377" s="185"/>
      <c r="D377" s="185"/>
      <c r="E377" s="185"/>
      <c r="F377" s="186"/>
      <c r="G377" s="187"/>
      <c r="H377" s="188"/>
      <c r="I377" s="188"/>
      <c r="J377" s="188"/>
      <c r="K377" s="185"/>
      <c r="L377" s="188"/>
      <c r="M377" s="189"/>
      <c r="N377" s="184" t="str">
        <f>IF(M377&gt;riepilogo!$D$5,"dopo" &amp; B377,"prima" &amp; B377)</f>
        <v>prima</v>
      </c>
    </row>
    <row r="378" spans="2:14">
      <c r="B378" s="185"/>
      <c r="C378" s="185"/>
      <c r="D378" s="185"/>
      <c r="E378" s="185"/>
      <c r="F378" s="186"/>
      <c r="G378" s="187"/>
      <c r="H378" s="188"/>
      <c r="I378" s="188"/>
      <c r="J378" s="188"/>
      <c r="K378" s="185"/>
      <c r="L378" s="188"/>
      <c r="M378" s="189"/>
      <c r="N378" s="184" t="str">
        <f>IF(M378&gt;riepilogo!$D$5,"dopo" &amp; B378,"prima" &amp; B378)</f>
        <v>prima</v>
      </c>
    </row>
    <row r="379" spans="2:14">
      <c r="B379" s="185"/>
      <c r="C379" s="185"/>
      <c r="D379" s="185"/>
      <c r="E379" s="185"/>
      <c r="F379" s="186"/>
      <c r="G379" s="187"/>
      <c r="H379" s="188"/>
      <c r="I379" s="188"/>
      <c r="J379" s="188"/>
      <c r="K379" s="185"/>
      <c r="L379" s="188"/>
      <c r="M379" s="189"/>
      <c r="N379" s="184" t="str">
        <f>IF(M379&gt;riepilogo!$D$5,"dopo" &amp; B379,"prima" &amp; B379)</f>
        <v>prima</v>
      </c>
    </row>
    <row r="380" spans="2:14">
      <c r="B380" s="185"/>
      <c r="C380" s="185"/>
      <c r="D380" s="185"/>
      <c r="E380" s="185"/>
      <c r="F380" s="186"/>
      <c r="G380" s="187"/>
      <c r="H380" s="188"/>
      <c r="I380" s="188"/>
      <c r="J380" s="188"/>
      <c r="K380" s="185"/>
      <c r="L380" s="188"/>
      <c r="M380" s="189"/>
      <c r="N380" s="184" t="str">
        <f>IF(M380&gt;riepilogo!$D$5,"dopo" &amp; B380,"prima" &amp; B380)</f>
        <v>prima</v>
      </c>
    </row>
    <row r="381" spans="2:14">
      <c r="B381" s="185"/>
      <c r="C381" s="185"/>
      <c r="D381" s="185"/>
      <c r="E381" s="185"/>
      <c r="F381" s="186"/>
      <c r="G381" s="187"/>
      <c r="H381" s="188"/>
      <c r="I381" s="188"/>
      <c r="J381" s="188"/>
      <c r="K381" s="185"/>
      <c r="L381" s="188"/>
      <c r="M381" s="189"/>
      <c r="N381" s="184" t="str">
        <f>IF(M381&gt;riepilogo!$D$5,"dopo" &amp; B381,"prima" &amp; B381)</f>
        <v>prima</v>
      </c>
    </row>
    <row r="382" spans="2:14">
      <c r="B382" s="185"/>
      <c r="C382" s="185"/>
      <c r="D382" s="185"/>
      <c r="E382" s="185"/>
      <c r="F382" s="186"/>
      <c r="G382" s="187"/>
      <c r="H382" s="188"/>
      <c r="I382" s="188"/>
      <c r="J382" s="188"/>
      <c r="K382" s="185"/>
      <c r="L382" s="188"/>
      <c r="M382" s="189"/>
      <c r="N382" s="184" t="str">
        <f>IF(M382&gt;riepilogo!$D$5,"dopo" &amp; B382,"prima" &amp; B382)</f>
        <v>prima</v>
      </c>
    </row>
    <row r="383" spans="2:14">
      <c r="B383" s="185"/>
      <c r="C383" s="185"/>
      <c r="D383" s="185"/>
      <c r="E383" s="185"/>
      <c r="F383" s="186"/>
      <c r="G383" s="187"/>
      <c r="H383" s="188"/>
      <c r="I383" s="188"/>
      <c r="J383" s="188"/>
      <c r="K383" s="185"/>
      <c r="L383" s="188"/>
      <c r="M383" s="189"/>
      <c r="N383" s="184" t="str">
        <f>IF(M383&gt;riepilogo!$D$5,"dopo" &amp; B383,"prima" &amp; B383)</f>
        <v>prima</v>
      </c>
    </row>
    <row r="384" spans="2:14">
      <c r="B384" s="185"/>
      <c r="C384" s="185"/>
      <c r="D384" s="185"/>
      <c r="E384" s="185"/>
      <c r="F384" s="186"/>
      <c r="G384" s="187"/>
      <c r="H384" s="188"/>
      <c r="I384" s="188"/>
      <c r="J384" s="188"/>
      <c r="K384" s="185"/>
      <c r="L384" s="188"/>
      <c r="M384" s="189"/>
      <c r="N384" s="184" t="str">
        <f>IF(M384&gt;riepilogo!$D$5,"dopo" &amp; B384,"prima" &amp; B384)</f>
        <v>prima</v>
      </c>
    </row>
    <row r="385" spans="2:14">
      <c r="B385" s="185"/>
      <c r="C385" s="185"/>
      <c r="D385" s="185"/>
      <c r="E385" s="185"/>
      <c r="F385" s="186"/>
      <c r="G385" s="187"/>
      <c r="H385" s="188"/>
      <c r="I385" s="188"/>
      <c r="J385" s="188"/>
      <c r="K385" s="185"/>
      <c r="L385" s="188"/>
      <c r="M385" s="189"/>
      <c r="N385" s="184" t="str">
        <f>IF(M385&gt;riepilogo!$D$5,"dopo" &amp; B385,"prima" &amp; B385)</f>
        <v>prima</v>
      </c>
    </row>
    <row r="386" spans="2:14">
      <c r="B386" s="185"/>
      <c r="C386" s="185"/>
      <c r="D386" s="185"/>
      <c r="E386" s="185"/>
      <c r="F386" s="186"/>
      <c r="G386" s="187"/>
      <c r="H386" s="188"/>
      <c r="I386" s="188"/>
      <c r="J386" s="188"/>
      <c r="K386" s="185"/>
      <c r="L386" s="188"/>
      <c r="M386" s="189"/>
      <c r="N386" s="184" t="str">
        <f>IF(M386&gt;riepilogo!$D$5,"dopo" &amp; B386,"prima" &amp; B386)</f>
        <v>prima</v>
      </c>
    </row>
    <row r="387" spans="2:14">
      <c r="B387" s="185"/>
      <c r="C387" s="185"/>
      <c r="D387" s="185"/>
      <c r="E387" s="185"/>
      <c r="F387" s="186"/>
      <c r="G387" s="187"/>
      <c r="H387" s="188"/>
      <c r="I387" s="188"/>
      <c r="J387" s="188"/>
      <c r="K387" s="185"/>
      <c r="L387" s="188"/>
      <c r="M387" s="189"/>
      <c r="N387" s="184" t="str">
        <f>IF(M387&gt;riepilogo!$D$5,"dopo" &amp; B387,"prima" &amp; B387)</f>
        <v>prima</v>
      </c>
    </row>
    <row r="388" spans="2:14">
      <c r="B388" s="185"/>
      <c r="C388" s="185"/>
      <c r="D388" s="185"/>
      <c r="E388" s="185"/>
      <c r="F388" s="186"/>
      <c r="G388" s="187"/>
      <c r="H388" s="188"/>
      <c r="I388" s="188"/>
      <c r="J388" s="188"/>
      <c r="K388" s="185"/>
      <c r="L388" s="188"/>
      <c r="M388" s="189"/>
      <c r="N388" s="184" t="str">
        <f>IF(M388&gt;riepilogo!$D$5,"dopo" &amp; B388,"prima" &amp; B388)</f>
        <v>prima</v>
      </c>
    </row>
    <row r="389" spans="2:14">
      <c r="B389" s="185"/>
      <c r="C389" s="185"/>
      <c r="D389" s="185"/>
      <c r="E389" s="185"/>
      <c r="F389" s="186"/>
      <c r="G389" s="187"/>
      <c r="H389" s="188"/>
      <c r="I389" s="188"/>
      <c r="J389" s="188"/>
      <c r="K389" s="185"/>
      <c r="L389" s="188"/>
      <c r="M389" s="189"/>
      <c r="N389" s="184" t="str">
        <f>IF(M389&gt;riepilogo!$D$5,"dopo" &amp; B389,"prima" &amp; B389)</f>
        <v>prima</v>
      </c>
    </row>
    <row r="390" spans="2:14">
      <c r="B390" s="185"/>
      <c r="C390" s="185"/>
      <c r="D390" s="185"/>
      <c r="E390" s="185"/>
      <c r="F390" s="186"/>
      <c r="G390" s="187"/>
      <c r="H390" s="188"/>
      <c r="I390" s="188"/>
      <c r="J390" s="188"/>
      <c r="K390" s="185"/>
      <c r="L390" s="188"/>
      <c r="M390" s="189"/>
      <c r="N390" s="184" t="str">
        <f>IF(M390&gt;riepilogo!$D$5,"dopo" &amp; B390,"prima" &amp; B390)</f>
        <v>prima</v>
      </c>
    </row>
    <row r="391" spans="2:14">
      <c r="B391" s="185"/>
      <c r="C391" s="185"/>
      <c r="D391" s="185"/>
      <c r="E391" s="185"/>
      <c r="F391" s="186"/>
      <c r="G391" s="187"/>
      <c r="H391" s="188"/>
      <c r="I391" s="188"/>
      <c r="J391" s="188"/>
      <c r="K391" s="185"/>
      <c r="L391" s="188"/>
      <c r="M391" s="189"/>
      <c r="N391" s="184" t="str">
        <f>IF(M391&gt;riepilogo!$D$5,"dopo" &amp; B391,"prima" &amp; B391)</f>
        <v>prima</v>
      </c>
    </row>
    <row r="392" spans="2:14">
      <c r="B392" s="185"/>
      <c r="C392" s="185"/>
      <c r="D392" s="185"/>
      <c r="E392" s="185"/>
      <c r="F392" s="186"/>
      <c r="G392" s="187"/>
      <c r="H392" s="188"/>
      <c r="I392" s="188"/>
      <c r="J392" s="188"/>
      <c r="K392" s="185"/>
      <c r="L392" s="188"/>
      <c r="M392" s="189"/>
      <c r="N392" s="184" t="str">
        <f>IF(M392&gt;riepilogo!$D$5,"dopo" &amp; B392,"prima" &amp; B392)</f>
        <v>prima</v>
      </c>
    </row>
    <row r="393" spans="2:14">
      <c r="B393" s="185"/>
      <c r="C393" s="185"/>
      <c r="D393" s="185"/>
      <c r="E393" s="185"/>
      <c r="F393" s="186"/>
      <c r="G393" s="187"/>
      <c r="H393" s="188"/>
      <c r="I393" s="188"/>
      <c r="J393" s="188"/>
      <c r="K393" s="185"/>
      <c r="L393" s="188"/>
      <c r="M393" s="189"/>
      <c r="N393" s="184" t="str">
        <f>IF(M393&gt;riepilogo!$D$5,"dopo" &amp; B393,"prima" &amp; B393)</f>
        <v>prima</v>
      </c>
    </row>
    <row r="394" spans="2:14">
      <c r="B394" s="185"/>
      <c r="C394" s="185"/>
      <c r="D394" s="185"/>
      <c r="E394" s="185"/>
      <c r="F394" s="186"/>
      <c r="G394" s="187"/>
      <c r="H394" s="188"/>
      <c r="I394" s="188"/>
      <c r="J394" s="188"/>
      <c r="K394" s="185"/>
      <c r="L394" s="188"/>
      <c r="M394" s="189"/>
      <c r="N394" s="184" t="str">
        <f>IF(M394&gt;riepilogo!$D$5,"dopo" &amp; B394,"prima" &amp; B394)</f>
        <v>prima</v>
      </c>
    </row>
    <row r="395" spans="2:14">
      <c r="B395" s="185"/>
      <c r="C395" s="185"/>
      <c r="D395" s="185"/>
      <c r="E395" s="185"/>
      <c r="F395" s="186"/>
      <c r="G395" s="187"/>
      <c r="H395" s="188"/>
      <c r="I395" s="188"/>
      <c r="J395" s="188"/>
      <c r="K395" s="185"/>
      <c r="L395" s="188"/>
      <c r="M395" s="189"/>
      <c r="N395" s="184" t="str">
        <f>IF(M395&gt;riepilogo!$D$5,"dopo" &amp; B395,"prima" &amp; B395)</f>
        <v>prima</v>
      </c>
    </row>
    <row r="396" spans="2:14">
      <c r="B396" s="185"/>
      <c r="C396" s="185"/>
      <c r="D396" s="185"/>
      <c r="E396" s="185"/>
      <c r="F396" s="186"/>
      <c r="G396" s="187"/>
      <c r="H396" s="188"/>
      <c r="I396" s="188"/>
      <c r="J396" s="188"/>
      <c r="K396" s="185"/>
      <c r="L396" s="188"/>
      <c r="M396" s="189"/>
      <c r="N396" s="184" t="str">
        <f>IF(M396&gt;riepilogo!$D$5,"dopo" &amp; B396,"prima" &amp; B396)</f>
        <v>prima</v>
      </c>
    </row>
    <row r="397" spans="2:14">
      <c r="B397" s="185"/>
      <c r="C397" s="185"/>
      <c r="D397" s="185"/>
      <c r="E397" s="185"/>
      <c r="F397" s="186"/>
      <c r="G397" s="187"/>
      <c r="H397" s="188"/>
      <c r="I397" s="188"/>
      <c r="J397" s="188"/>
      <c r="K397" s="185"/>
      <c r="L397" s="188"/>
      <c r="M397" s="189"/>
      <c r="N397" s="184" t="str">
        <f>IF(M397&gt;riepilogo!$D$5,"dopo" &amp; B397,"prima" &amp; B397)</f>
        <v>prima</v>
      </c>
    </row>
    <row r="398" spans="2:14">
      <c r="B398" s="185"/>
      <c r="C398" s="185"/>
      <c r="D398" s="185"/>
      <c r="E398" s="185"/>
      <c r="F398" s="186"/>
      <c r="G398" s="187"/>
      <c r="H398" s="188"/>
      <c r="I398" s="188"/>
      <c r="J398" s="188"/>
      <c r="K398" s="185"/>
      <c r="L398" s="188"/>
      <c r="M398" s="189"/>
      <c r="N398" s="184" t="str">
        <f>IF(M398&gt;riepilogo!$D$5,"dopo" &amp; B398,"prima" &amp; B398)</f>
        <v>prima</v>
      </c>
    </row>
    <row r="399" spans="2:14">
      <c r="B399" s="185"/>
      <c r="C399" s="185"/>
      <c r="D399" s="185"/>
      <c r="E399" s="185"/>
      <c r="F399" s="186"/>
      <c r="G399" s="187"/>
      <c r="H399" s="188"/>
      <c r="I399" s="188"/>
      <c r="J399" s="188"/>
      <c r="K399" s="185"/>
      <c r="L399" s="188"/>
      <c r="M399" s="189"/>
      <c r="N399" s="184" t="str">
        <f>IF(M399&gt;riepilogo!$D$5,"dopo" &amp; B399,"prima" &amp; B399)</f>
        <v>prima</v>
      </c>
    </row>
    <row r="400" spans="2:14">
      <c r="B400" s="185"/>
      <c r="C400" s="185"/>
      <c r="D400" s="185"/>
      <c r="E400" s="185"/>
      <c r="F400" s="186"/>
      <c r="G400" s="187"/>
      <c r="H400" s="188"/>
      <c r="I400" s="188"/>
      <c r="J400" s="188"/>
      <c r="K400" s="185"/>
      <c r="L400" s="188"/>
      <c r="M400" s="189"/>
      <c r="N400" s="184" t="str">
        <f>IF(M400&gt;riepilogo!$D$5,"dopo" &amp; B400,"prima" &amp; B400)</f>
        <v>prima</v>
      </c>
    </row>
    <row r="401" spans="2:14">
      <c r="B401" s="185"/>
      <c r="C401" s="185"/>
      <c r="D401" s="185"/>
      <c r="E401" s="185"/>
      <c r="F401" s="186"/>
      <c r="G401" s="187"/>
      <c r="H401" s="188"/>
      <c r="I401" s="188"/>
      <c r="J401" s="188"/>
      <c r="K401" s="185"/>
      <c r="L401" s="188"/>
      <c r="M401" s="189"/>
      <c r="N401" s="184" t="str">
        <f>IF(M401&gt;riepilogo!$D$5,"dopo" &amp; B401,"prima" &amp; B401)</f>
        <v>prima</v>
      </c>
    </row>
    <row r="402" spans="2:14">
      <c r="B402" s="185"/>
      <c r="C402" s="185"/>
      <c r="D402" s="185"/>
      <c r="E402" s="185"/>
      <c r="F402" s="186"/>
      <c r="G402" s="187"/>
      <c r="H402" s="188"/>
      <c r="I402" s="188"/>
      <c r="J402" s="188"/>
      <c r="K402" s="185"/>
      <c r="L402" s="188"/>
      <c r="M402" s="189"/>
      <c r="N402" s="184" t="str">
        <f>IF(M402&gt;riepilogo!$D$5,"dopo" &amp; B402,"prima" &amp; B402)</f>
        <v>prima</v>
      </c>
    </row>
    <row r="403" spans="2:14">
      <c r="B403" s="185"/>
      <c r="C403" s="185"/>
      <c r="D403" s="185"/>
      <c r="E403" s="185"/>
      <c r="F403" s="186"/>
      <c r="G403" s="187"/>
      <c r="H403" s="188"/>
      <c r="I403" s="188"/>
      <c r="J403" s="188"/>
      <c r="K403" s="185"/>
      <c r="L403" s="188"/>
      <c r="M403" s="189"/>
      <c r="N403" s="184" t="str">
        <f>IF(M403&gt;riepilogo!$D$5,"dopo" &amp; B403,"prima" &amp; B403)</f>
        <v>prima</v>
      </c>
    </row>
    <row r="404" spans="2:14">
      <c r="B404" s="185"/>
      <c r="C404" s="185"/>
      <c r="D404" s="185"/>
      <c r="E404" s="185"/>
      <c r="F404" s="186"/>
      <c r="G404" s="187"/>
      <c r="H404" s="188"/>
      <c r="I404" s="188"/>
      <c r="J404" s="188"/>
      <c r="K404" s="185"/>
      <c r="L404" s="188"/>
      <c r="M404" s="189"/>
      <c r="N404" s="184" t="str">
        <f>IF(M404&gt;riepilogo!$D$5,"dopo" &amp; B404,"prima" &amp; B404)</f>
        <v>prima</v>
      </c>
    </row>
    <row r="405" spans="2:14">
      <c r="B405" s="185"/>
      <c r="C405" s="185"/>
      <c r="D405" s="185"/>
      <c r="E405" s="185"/>
      <c r="F405" s="186"/>
      <c r="G405" s="187"/>
      <c r="H405" s="188"/>
      <c r="I405" s="188"/>
      <c r="J405" s="188"/>
      <c r="K405" s="185"/>
      <c r="L405" s="188"/>
      <c r="M405" s="189"/>
      <c r="N405" s="184" t="str">
        <f>IF(M405&gt;riepilogo!$D$5,"dopo" &amp; B405,"prima" &amp; B405)</f>
        <v>prima</v>
      </c>
    </row>
    <row r="406" spans="2:14">
      <c r="B406" s="185"/>
      <c r="C406" s="185"/>
      <c r="D406" s="185"/>
      <c r="E406" s="185"/>
      <c r="F406" s="186"/>
      <c r="G406" s="187"/>
      <c r="H406" s="188"/>
      <c r="I406" s="188"/>
      <c r="J406" s="188"/>
      <c r="K406" s="185"/>
      <c r="L406" s="188"/>
      <c r="M406" s="189"/>
      <c r="N406" s="184" t="str">
        <f>IF(M406&gt;riepilogo!$D$5,"dopo" &amp; B406,"prima" &amp; B406)</f>
        <v>prima</v>
      </c>
    </row>
    <row r="407" spans="2:14">
      <c r="B407" s="185"/>
      <c r="C407" s="185"/>
      <c r="D407" s="185"/>
      <c r="E407" s="185"/>
      <c r="F407" s="186"/>
      <c r="G407" s="187"/>
      <c r="H407" s="188"/>
      <c r="I407" s="188"/>
      <c r="J407" s="188"/>
      <c r="K407" s="185"/>
      <c r="L407" s="188"/>
      <c r="M407" s="189"/>
      <c r="N407" s="184" t="str">
        <f>IF(M407&gt;riepilogo!$D$5,"dopo" &amp; B407,"prima" &amp; B407)</f>
        <v>prima</v>
      </c>
    </row>
    <row r="408" spans="2:14">
      <c r="B408" s="185"/>
      <c r="C408" s="185"/>
      <c r="D408" s="185"/>
      <c r="E408" s="185"/>
      <c r="F408" s="186"/>
      <c r="G408" s="187"/>
      <c r="H408" s="188"/>
      <c r="I408" s="188"/>
      <c r="J408" s="188"/>
      <c r="K408" s="185"/>
      <c r="L408" s="188"/>
      <c r="M408" s="189"/>
      <c r="N408" s="184" t="str">
        <f>IF(M408&gt;riepilogo!$D$5,"dopo" &amp; B408,"prima" &amp; B408)</f>
        <v>prima</v>
      </c>
    </row>
    <row r="409" spans="2:14">
      <c r="B409" s="185"/>
      <c r="C409" s="185"/>
      <c r="D409" s="185"/>
      <c r="E409" s="185"/>
      <c r="F409" s="186"/>
      <c r="G409" s="187"/>
      <c r="H409" s="188"/>
      <c r="I409" s="188"/>
      <c r="J409" s="188"/>
      <c r="K409" s="185"/>
      <c r="L409" s="188"/>
      <c r="M409" s="189"/>
      <c r="N409" s="184" t="str">
        <f>IF(M409&gt;riepilogo!$D$5,"dopo" &amp; B409,"prima" &amp; B409)</f>
        <v>prima</v>
      </c>
    </row>
    <row r="410" spans="2:14">
      <c r="B410" s="185"/>
      <c r="C410" s="185"/>
      <c r="D410" s="185"/>
      <c r="E410" s="185"/>
      <c r="F410" s="186"/>
      <c r="G410" s="187"/>
      <c r="H410" s="188"/>
      <c r="I410" s="188"/>
      <c r="J410" s="188"/>
      <c r="K410" s="185"/>
      <c r="L410" s="188"/>
      <c r="M410" s="189"/>
      <c r="N410" s="184" t="str">
        <f>IF(M410&gt;riepilogo!$D$5,"dopo" &amp; B410,"prima" &amp; B410)</f>
        <v>prima</v>
      </c>
    </row>
    <row r="411" spans="2:14">
      <c r="B411" s="185"/>
      <c r="C411" s="185"/>
      <c r="D411" s="185"/>
      <c r="E411" s="185"/>
      <c r="F411" s="186"/>
      <c r="G411" s="187"/>
      <c r="H411" s="188"/>
      <c r="I411" s="188"/>
      <c r="J411" s="188"/>
      <c r="K411" s="185"/>
      <c r="L411" s="188"/>
      <c r="M411" s="189"/>
      <c r="N411" s="184" t="str">
        <f>IF(M411&gt;riepilogo!$D$5,"dopo" &amp; B411,"prima" &amp; B411)</f>
        <v>prima</v>
      </c>
    </row>
    <row r="412" spans="2:14">
      <c r="B412" s="185"/>
      <c r="C412" s="185"/>
      <c r="D412" s="185"/>
      <c r="E412" s="185"/>
      <c r="F412" s="186"/>
      <c r="G412" s="187"/>
      <c r="H412" s="188"/>
      <c r="I412" s="188"/>
      <c r="J412" s="188"/>
      <c r="K412" s="185"/>
      <c r="L412" s="188"/>
      <c r="M412" s="189"/>
      <c r="N412" s="184" t="str">
        <f>IF(M412&gt;riepilogo!$D$5,"dopo" &amp; B412,"prima" &amp; B412)</f>
        <v>prima</v>
      </c>
    </row>
    <row r="413" spans="2:14">
      <c r="B413" s="185"/>
      <c r="C413" s="185"/>
      <c r="D413" s="185"/>
      <c r="E413" s="185"/>
      <c r="F413" s="186"/>
      <c r="G413" s="187"/>
      <c r="H413" s="188"/>
      <c r="I413" s="188"/>
      <c r="J413" s="188"/>
      <c r="K413" s="185"/>
      <c r="L413" s="188"/>
      <c r="M413" s="189"/>
      <c r="N413" s="184" t="str">
        <f>IF(M413&gt;riepilogo!$D$5,"dopo" &amp; B413,"prima" &amp; B413)</f>
        <v>prima</v>
      </c>
    </row>
    <row r="414" spans="2:14">
      <c r="B414" s="185"/>
      <c r="C414" s="185"/>
      <c r="D414" s="185"/>
      <c r="E414" s="185"/>
      <c r="F414" s="186"/>
      <c r="G414" s="187"/>
      <c r="H414" s="188"/>
      <c r="I414" s="188"/>
      <c r="J414" s="188"/>
      <c r="K414" s="185"/>
      <c r="L414" s="188"/>
      <c r="M414" s="189"/>
      <c r="N414" s="184" t="str">
        <f>IF(M414&gt;riepilogo!$D$5,"dopo" &amp; B414,"prima" &amp; B414)</f>
        <v>prima</v>
      </c>
    </row>
    <row r="415" spans="2:14">
      <c r="B415" s="185"/>
      <c r="C415" s="185"/>
      <c r="D415" s="185"/>
      <c r="E415" s="185"/>
      <c r="F415" s="186"/>
      <c r="G415" s="187"/>
      <c r="H415" s="188"/>
      <c r="I415" s="188"/>
      <c r="J415" s="188"/>
      <c r="K415" s="185"/>
      <c r="L415" s="188"/>
      <c r="M415" s="189"/>
      <c r="N415" s="184" t="str">
        <f>IF(M415&gt;riepilogo!$D$5,"dopo" &amp; B415,"prima" &amp; B415)</f>
        <v>prima</v>
      </c>
    </row>
    <row r="416" spans="2:14">
      <c r="B416" s="185"/>
      <c r="C416" s="185"/>
      <c r="D416" s="185"/>
      <c r="E416" s="185"/>
      <c r="F416" s="186"/>
      <c r="G416" s="187"/>
      <c r="H416" s="188"/>
      <c r="I416" s="188"/>
      <c r="J416" s="188"/>
      <c r="K416" s="185"/>
      <c r="L416" s="188"/>
      <c r="M416" s="189"/>
      <c r="N416" s="184" t="str">
        <f>IF(M416&gt;riepilogo!$D$5,"dopo" &amp; B416,"prima" &amp; B416)</f>
        <v>prima</v>
      </c>
    </row>
    <row r="417" spans="2:14">
      <c r="B417" s="185"/>
      <c r="C417" s="185"/>
      <c r="D417" s="185"/>
      <c r="E417" s="185"/>
      <c r="F417" s="186"/>
      <c r="G417" s="187"/>
      <c r="H417" s="188"/>
      <c r="I417" s="188"/>
      <c r="J417" s="188"/>
      <c r="K417" s="185"/>
      <c r="L417" s="188"/>
      <c r="M417" s="189"/>
      <c r="N417" s="184" t="str">
        <f>IF(M417&gt;riepilogo!$D$5,"dopo" &amp; B417,"prima" &amp; B417)</f>
        <v>prima</v>
      </c>
    </row>
    <row r="418" spans="2:14">
      <c r="B418" s="185"/>
      <c r="C418" s="185"/>
      <c r="D418" s="185"/>
      <c r="E418" s="185"/>
      <c r="F418" s="186"/>
      <c r="G418" s="187"/>
      <c r="H418" s="188"/>
      <c r="I418" s="188"/>
      <c r="J418" s="188"/>
      <c r="K418" s="185"/>
      <c r="L418" s="188"/>
      <c r="M418" s="189"/>
      <c r="N418" s="184" t="str">
        <f>IF(M418&gt;riepilogo!$D$5,"dopo" &amp; B418,"prima" &amp; B418)</f>
        <v>prima</v>
      </c>
    </row>
    <row r="419" spans="2:14">
      <c r="B419" s="185"/>
      <c r="C419" s="185"/>
      <c r="D419" s="185"/>
      <c r="E419" s="185"/>
      <c r="F419" s="186"/>
      <c r="G419" s="187"/>
      <c r="H419" s="188"/>
      <c r="I419" s="188"/>
      <c r="J419" s="188"/>
      <c r="K419" s="185"/>
      <c r="L419" s="188"/>
      <c r="M419" s="189"/>
      <c r="N419" s="184" t="str">
        <f>IF(M419&gt;riepilogo!$D$5,"dopo" &amp; B419,"prima" &amp; B419)</f>
        <v>prima</v>
      </c>
    </row>
    <row r="420" spans="2:14">
      <c r="B420" s="185"/>
      <c r="C420" s="185"/>
      <c r="D420" s="185"/>
      <c r="E420" s="185"/>
      <c r="F420" s="186"/>
      <c r="G420" s="187"/>
      <c r="H420" s="188"/>
      <c r="I420" s="188"/>
      <c r="J420" s="188"/>
      <c r="K420" s="185"/>
      <c r="L420" s="188"/>
      <c r="M420" s="189"/>
      <c r="N420" s="184" t="str">
        <f>IF(M420&gt;riepilogo!$D$5,"dopo" &amp; B420,"prima" &amp; B420)</f>
        <v>prima</v>
      </c>
    </row>
    <row r="421" spans="2:14">
      <c r="B421" s="185"/>
      <c r="C421" s="185"/>
      <c r="D421" s="185"/>
      <c r="E421" s="185"/>
      <c r="F421" s="186"/>
      <c r="G421" s="187"/>
      <c r="H421" s="188"/>
      <c r="I421" s="188"/>
      <c r="J421" s="188"/>
      <c r="K421" s="185"/>
      <c r="L421" s="188"/>
      <c r="M421" s="189"/>
      <c r="N421" s="184" t="str">
        <f>IF(M421&gt;riepilogo!$D$5,"dopo" &amp; B421,"prima" &amp; B421)</f>
        <v>prima</v>
      </c>
    </row>
    <row r="422" spans="2:14">
      <c r="B422" s="185"/>
      <c r="C422" s="185"/>
      <c r="D422" s="185"/>
      <c r="E422" s="185"/>
      <c r="F422" s="186"/>
      <c r="G422" s="187"/>
      <c r="H422" s="188"/>
      <c r="I422" s="188"/>
      <c r="J422" s="188"/>
      <c r="K422" s="185"/>
      <c r="L422" s="188"/>
      <c r="M422" s="189"/>
      <c r="N422" s="184" t="str">
        <f>IF(M422&gt;riepilogo!$D$5,"dopo" &amp; B422,"prima" &amp; B422)</f>
        <v>prima</v>
      </c>
    </row>
    <row r="423" spans="2:14">
      <c r="B423" s="185"/>
      <c r="C423" s="185"/>
      <c r="D423" s="185"/>
      <c r="E423" s="185"/>
      <c r="F423" s="186"/>
      <c r="G423" s="187"/>
      <c r="H423" s="188"/>
      <c r="I423" s="188"/>
      <c r="J423" s="188"/>
      <c r="K423" s="185"/>
      <c r="L423" s="188"/>
      <c r="M423" s="189"/>
      <c r="N423" s="184" t="str">
        <f>IF(M423&gt;riepilogo!$D$5,"dopo" &amp; B423,"prima" &amp; B423)</f>
        <v>prima</v>
      </c>
    </row>
    <row r="424" spans="2:14">
      <c r="B424" s="185"/>
      <c r="C424" s="185"/>
      <c r="D424" s="185"/>
      <c r="E424" s="185"/>
      <c r="F424" s="186"/>
      <c r="G424" s="187"/>
      <c r="H424" s="188"/>
      <c r="I424" s="188"/>
      <c r="J424" s="188"/>
      <c r="K424" s="185"/>
      <c r="L424" s="188"/>
      <c r="M424" s="189"/>
      <c r="N424" s="184" t="str">
        <f>IF(M424&gt;riepilogo!$D$5,"dopo" &amp; B424,"prima" &amp; B424)</f>
        <v>prima</v>
      </c>
    </row>
    <row r="425" spans="2:14">
      <c r="B425" s="185"/>
      <c r="C425" s="185"/>
      <c r="D425" s="185"/>
      <c r="E425" s="185"/>
      <c r="F425" s="186"/>
      <c r="G425" s="187"/>
      <c r="H425" s="188"/>
      <c r="I425" s="188"/>
      <c r="J425" s="188"/>
      <c r="K425" s="185"/>
      <c r="L425" s="188"/>
      <c r="M425" s="189"/>
      <c r="N425" s="184" t="str">
        <f>IF(M425&gt;riepilogo!$D$5,"dopo" &amp; B425,"prima" &amp; B425)</f>
        <v>prima</v>
      </c>
    </row>
    <row r="426" spans="2:14">
      <c r="B426" s="185"/>
      <c r="C426" s="185"/>
      <c r="D426" s="185"/>
      <c r="E426" s="185"/>
      <c r="F426" s="186"/>
      <c r="G426" s="187"/>
      <c r="H426" s="188"/>
      <c r="I426" s="188"/>
      <c r="J426" s="188"/>
      <c r="K426" s="185"/>
      <c r="L426" s="188"/>
      <c r="M426" s="189"/>
      <c r="N426" s="184" t="str">
        <f>IF(M426&gt;riepilogo!$D$5,"dopo" &amp; B426,"prima" &amp; B426)</f>
        <v>prima</v>
      </c>
    </row>
    <row r="427" spans="2:14">
      <c r="B427" s="185"/>
      <c r="C427" s="185"/>
      <c r="D427" s="185"/>
      <c r="E427" s="185"/>
      <c r="F427" s="186"/>
      <c r="G427" s="187"/>
      <c r="H427" s="188"/>
      <c r="I427" s="188"/>
      <c r="J427" s="188"/>
      <c r="K427" s="185"/>
      <c r="L427" s="188"/>
      <c r="M427" s="189"/>
      <c r="N427" s="184" t="str">
        <f>IF(M427&gt;riepilogo!$D$5,"dopo" &amp; B427,"prima" &amp; B427)</f>
        <v>prima</v>
      </c>
    </row>
    <row r="428" spans="2:14">
      <c r="B428" s="185"/>
      <c r="C428" s="185"/>
      <c r="D428" s="185"/>
      <c r="E428" s="185"/>
      <c r="F428" s="186"/>
      <c r="G428" s="187"/>
      <c r="H428" s="188"/>
      <c r="I428" s="188"/>
      <c r="J428" s="188"/>
      <c r="K428" s="185"/>
      <c r="L428" s="188"/>
      <c r="M428" s="189"/>
      <c r="N428" s="184" t="str">
        <f>IF(M428&gt;riepilogo!$D$5,"dopo" &amp; B428,"prima" &amp; B428)</f>
        <v>prima</v>
      </c>
    </row>
    <row r="429" spans="2:14">
      <c r="B429" s="185"/>
      <c r="C429" s="185"/>
      <c r="D429" s="185"/>
      <c r="E429" s="185"/>
      <c r="F429" s="186"/>
      <c r="G429" s="187"/>
      <c r="H429" s="188"/>
      <c r="I429" s="188"/>
      <c r="J429" s="188"/>
      <c r="K429" s="185"/>
      <c r="L429" s="188"/>
      <c r="M429" s="189"/>
      <c r="N429" s="184" t="str">
        <f>IF(M429&gt;riepilogo!$D$5,"dopo" &amp; B429,"prima" &amp; B429)</f>
        <v>prima</v>
      </c>
    </row>
    <row r="430" spans="2:14">
      <c r="B430" s="185"/>
      <c r="C430" s="185"/>
      <c r="D430" s="185"/>
      <c r="E430" s="185"/>
      <c r="F430" s="186"/>
      <c r="G430" s="187"/>
      <c r="H430" s="188"/>
      <c r="I430" s="188"/>
      <c r="J430" s="188"/>
      <c r="K430" s="185"/>
      <c r="L430" s="188"/>
      <c r="M430" s="189"/>
      <c r="N430" s="184" t="str">
        <f>IF(M430&gt;riepilogo!$D$5,"dopo" &amp; B430,"prima" &amp; B430)</f>
        <v>prima</v>
      </c>
    </row>
    <row r="431" spans="2:14">
      <c r="B431" s="185"/>
      <c r="C431" s="185"/>
      <c r="D431" s="185"/>
      <c r="E431" s="185"/>
      <c r="F431" s="186"/>
      <c r="G431" s="187"/>
      <c r="H431" s="188"/>
      <c r="I431" s="188"/>
      <c r="J431" s="188"/>
      <c r="K431" s="185"/>
      <c r="L431" s="188"/>
      <c r="M431" s="189"/>
      <c r="N431" s="184" t="str">
        <f>IF(M431&gt;riepilogo!$D$5,"dopo" &amp; B431,"prima" &amp; B431)</f>
        <v>prima</v>
      </c>
    </row>
    <row r="432" spans="2:14">
      <c r="B432" s="185"/>
      <c r="C432" s="185"/>
      <c r="D432" s="185"/>
      <c r="E432" s="185"/>
      <c r="F432" s="186"/>
      <c r="G432" s="187"/>
      <c r="H432" s="188"/>
      <c r="I432" s="188"/>
      <c r="J432" s="188"/>
      <c r="K432" s="185"/>
      <c r="L432" s="188"/>
      <c r="M432" s="189"/>
      <c r="N432" s="184" t="str">
        <f>IF(M432&gt;riepilogo!$D$5,"dopo" &amp; B432,"prima" &amp; B432)</f>
        <v>prima</v>
      </c>
    </row>
    <row r="433" spans="2:14">
      <c r="B433" s="185"/>
      <c r="C433" s="185"/>
      <c r="D433" s="185"/>
      <c r="E433" s="185"/>
      <c r="F433" s="186"/>
      <c r="G433" s="187"/>
      <c r="H433" s="188"/>
      <c r="I433" s="188"/>
      <c r="J433" s="188"/>
      <c r="K433" s="185"/>
      <c r="L433" s="188"/>
      <c r="M433" s="189"/>
      <c r="N433" s="184" t="str">
        <f>IF(M433&gt;riepilogo!$D$5,"dopo" &amp; B433,"prima" &amp; B433)</f>
        <v>prima</v>
      </c>
    </row>
    <row r="434" spans="2:14">
      <c r="B434" s="185"/>
      <c r="C434" s="185"/>
      <c r="D434" s="185"/>
      <c r="E434" s="185"/>
      <c r="F434" s="186"/>
      <c r="G434" s="187"/>
      <c r="H434" s="188"/>
      <c r="I434" s="188"/>
      <c r="J434" s="188"/>
      <c r="K434" s="185"/>
      <c r="L434" s="188"/>
      <c r="M434" s="189"/>
      <c r="N434" s="184" t="str">
        <f>IF(M434&gt;riepilogo!$D$5,"dopo" &amp; B434,"prima" &amp; B434)</f>
        <v>prima</v>
      </c>
    </row>
    <row r="435" spans="2:14">
      <c r="B435" s="185"/>
      <c r="C435" s="185"/>
      <c r="D435" s="185"/>
      <c r="E435" s="185"/>
      <c r="F435" s="186"/>
      <c r="G435" s="187"/>
      <c r="H435" s="188"/>
      <c r="I435" s="188"/>
      <c r="J435" s="188"/>
      <c r="K435" s="185"/>
      <c r="L435" s="188"/>
      <c r="M435" s="189"/>
      <c r="N435" s="184" t="str">
        <f>IF(M435&gt;riepilogo!$D$5,"dopo" &amp; B435,"prima" &amp; B435)</f>
        <v>prima</v>
      </c>
    </row>
    <row r="436" spans="2:14">
      <c r="B436" s="185"/>
      <c r="C436" s="185"/>
      <c r="D436" s="185"/>
      <c r="E436" s="185"/>
      <c r="F436" s="186"/>
      <c r="G436" s="187"/>
      <c r="H436" s="188"/>
      <c r="I436" s="188"/>
      <c r="J436" s="188"/>
      <c r="K436" s="185"/>
      <c r="L436" s="188"/>
      <c r="M436" s="189"/>
      <c r="N436" s="184" t="str">
        <f>IF(M436&gt;riepilogo!$D$5,"dopo" &amp; B436,"prima" &amp; B436)</f>
        <v>prima</v>
      </c>
    </row>
    <row r="437" spans="2:14">
      <c r="B437" s="185"/>
      <c r="C437" s="185"/>
      <c r="D437" s="185"/>
      <c r="E437" s="185"/>
      <c r="F437" s="186"/>
      <c r="G437" s="187"/>
      <c r="H437" s="188"/>
      <c r="I437" s="188"/>
      <c r="J437" s="188"/>
      <c r="K437" s="185"/>
      <c r="L437" s="188"/>
      <c r="M437" s="189"/>
      <c r="N437" s="184" t="str">
        <f>IF(M437&gt;riepilogo!$D$5,"dopo" &amp; B437,"prima" &amp; B437)</f>
        <v>prima</v>
      </c>
    </row>
    <row r="438" spans="2:14">
      <c r="B438" s="185"/>
      <c r="C438" s="185"/>
      <c r="D438" s="185"/>
      <c r="E438" s="185"/>
      <c r="F438" s="186"/>
      <c r="G438" s="187"/>
      <c r="H438" s="188"/>
      <c r="I438" s="188"/>
      <c r="J438" s="188"/>
      <c r="K438" s="185"/>
      <c r="L438" s="188"/>
      <c r="M438" s="189"/>
      <c r="N438" s="184" t="str">
        <f>IF(M438&gt;riepilogo!$D$5,"dopo" &amp; B438,"prima" &amp; B438)</f>
        <v>prima</v>
      </c>
    </row>
    <row r="439" spans="2:14">
      <c r="B439" s="185"/>
      <c r="C439" s="185"/>
      <c r="D439" s="185"/>
      <c r="E439" s="185"/>
      <c r="F439" s="186"/>
      <c r="G439" s="187"/>
      <c r="H439" s="188"/>
      <c r="I439" s="188"/>
      <c r="J439" s="188"/>
      <c r="K439" s="185"/>
      <c r="L439" s="188"/>
      <c r="M439" s="189"/>
      <c r="N439" s="184" t="str">
        <f>IF(M439&gt;riepilogo!$D$5,"dopo" &amp; B439,"prima" &amp; B439)</f>
        <v>prima</v>
      </c>
    </row>
    <row r="440" spans="2:14">
      <c r="B440" s="185"/>
      <c r="C440" s="185"/>
      <c r="D440" s="185"/>
      <c r="E440" s="185"/>
      <c r="F440" s="186"/>
      <c r="G440" s="187"/>
      <c r="H440" s="188"/>
      <c r="I440" s="188"/>
      <c r="J440" s="188"/>
      <c r="K440" s="185"/>
      <c r="L440" s="188"/>
      <c r="M440" s="189"/>
      <c r="N440" s="184" t="str">
        <f>IF(M440&gt;riepilogo!$D$5,"dopo" &amp; B440,"prima" &amp; B440)</f>
        <v>prima</v>
      </c>
    </row>
    <row r="441" spans="2:14">
      <c r="B441" s="185"/>
      <c r="C441" s="185"/>
      <c r="D441" s="185"/>
      <c r="E441" s="185"/>
      <c r="F441" s="186"/>
      <c r="G441" s="187"/>
      <c r="H441" s="188"/>
      <c r="I441" s="188"/>
      <c r="J441" s="188"/>
      <c r="K441" s="185"/>
      <c r="L441" s="188"/>
      <c r="M441" s="189"/>
      <c r="N441" s="184" t="str">
        <f>IF(M441&gt;riepilogo!$D$5,"dopo" &amp; B441,"prima" &amp; B441)</f>
        <v>prima</v>
      </c>
    </row>
    <row r="442" spans="2:14">
      <c r="B442" s="185"/>
      <c r="C442" s="185"/>
      <c r="D442" s="185"/>
      <c r="E442" s="185"/>
      <c r="F442" s="186"/>
      <c r="G442" s="187"/>
      <c r="H442" s="188"/>
      <c r="I442" s="188"/>
      <c r="J442" s="188"/>
      <c r="K442" s="185"/>
      <c r="L442" s="188"/>
      <c r="M442" s="189"/>
      <c r="N442" s="184" t="str">
        <f>IF(M442&gt;riepilogo!$D$5,"dopo" &amp; B442,"prima" &amp; B442)</f>
        <v>prima</v>
      </c>
    </row>
    <row r="443" spans="2:14">
      <c r="B443" s="185"/>
      <c r="C443" s="185"/>
      <c r="D443" s="185"/>
      <c r="E443" s="185"/>
      <c r="F443" s="186"/>
      <c r="G443" s="187"/>
      <c r="H443" s="188"/>
      <c r="I443" s="188"/>
      <c r="J443" s="188"/>
      <c r="K443" s="185"/>
      <c r="L443" s="188"/>
      <c r="M443" s="189"/>
      <c r="N443" s="184" t="str">
        <f>IF(M443&gt;riepilogo!$D$5,"dopo" &amp; B443,"prima" &amp; B443)</f>
        <v>prima</v>
      </c>
    </row>
    <row r="444" spans="2:14">
      <c r="B444" s="185"/>
      <c r="C444" s="185"/>
      <c r="D444" s="185"/>
      <c r="E444" s="185"/>
      <c r="F444" s="186"/>
      <c r="G444" s="187"/>
      <c r="H444" s="188"/>
      <c r="I444" s="188"/>
      <c r="J444" s="188"/>
      <c r="K444" s="185"/>
      <c r="L444" s="188"/>
      <c r="M444" s="189"/>
      <c r="N444" s="184" t="str">
        <f>IF(M444&gt;riepilogo!$D$5,"dopo" &amp; B444,"prima" &amp; B444)</f>
        <v>prima</v>
      </c>
    </row>
    <row r="445" spans="2:14">
      <c r="B445" s="185"/>
      <c r="C445" s="185"/>
      <c r="D445" s="185"/>
      <c r="E445" s="185"/>
      <c r="F445" s="186"/>
      <c r="G445" s="187"/>
      <c r="H445" s="188"/>
      <c r="I445" s="188"/>
      <c r="J445" s="188"/>
      <c r="K445" s="185"/>
      <c r="L445" s="188"/>
      <c r="M445" s="189"/>
      <c r="N445" s="184" t="str">
        <f>IF(M445&gt;riepilogo!$D$5,"dopo" &amp; B445,"prima" &amp; B445)</f>
        <v>prima</v>
      </c>
    </row>
    <row r="446" spans="2:14">
      <c r="B446" s="185"/>
      <c r="C446" s="185"/>
      <c r="D446" s="185"/>
      <c r="E446" s="185"/>
      <c r="F446" s="186"/>
      <c r="G446" s="187"/>
      <c r="H446" s="188"/>
      <c r="I446" s="188"/>
      <c r="J446" s="188"/>
      <c r="K446" s="185"/>
      <c r="L446" s="188"/>
      <c r="M446" s="189"/>
      <c r="N446" s="184" t="str">
        <f>IF(M446&gt;riepilogo!$D$5,"dopo" &amp; B446,"prima" &amp; B446)</f>
        <v>prima</v>
      </c>
    </row>
    <row r="447" spans="2:14">
      <c r="B447" s="185"/>
      <c r="C447" s="185"/>
      <c r="D447" s="185"/>
      <c r="E447" s="185"/>
      <c r="F447" s="186"/>
      <c r="G447" s="187"/>
      <c r="H447" s="188"/>
      <c r="I447" s="188"/>
      <c r="J447" s="188"/>
      <c r="K447" s="185"/>
      <c r="L447" s="188"/>
      <c r="M447" s="189"/>
      <c r="N447" s="184" t="str">
        <f>IF(M447&gt;riepilogo!$D$5,"dopo" &amp; B447,"prima" &amp; B447)</f>
        <v>prima</v>
      </c>
    </row>
    <row r="448" spans="2:14">
      <c r="B448" s="185"/>
      <c r="C448" s="185"/>
      <c r="D448" s="185"/>
      <c r="E448" s="185"/>
      <c r="F448" s="186"/>
      <c r="G448" s="187"/>
      <c r="H448" s="188"/>
      <c r="I448" s="188"/>
      <c r="J448" s="188"/>
      <c r="K448" s="185"/>
      <c r="L448" s="188"/>
      <c r="M448" s="189"/>
      <c r="N448" s="184" t="str">
        <f>IF(M448&gt;riepilogo!$D$5,"dopo" &amp; B448,"prima" &amp; B448)</f>
        <v>prima</v>
      </c>
    </row>
    <row r="449" spans="2:14">
      <c r="B449" s="185"/>
      <c r="C449" s="185"/>
      <c r="D449" s="185"/>
      <c r="E449" s="185"/>
      <c r="F449" s="186"/>
      <c r="G449" s="187"/>
      <c r="H449" s="188"/>
      <c r="I449" s="188"/>
      <c r="J449" s="188"/>
      <c r="K449" s="185"/>
      <c r="L449" s="188"/>
      <c r="M449" s="189"/>
      <c r="N449" s="184" t="str">
        <f>IF(M449&gt;riepilogo!$D$5,"dopo" &amp; B449,"prima" &amp; B449)</f>
        <v>prima</v>
      </c>
    </row>
    <row r="450" spans="2:14">
      <c r="B450" s="185"/>
      <c r="C450" s="185"/>
      <c r="D450" s="185"/>
      <c r="E450" s="185"/>
      <c r="F450" s="186"/>
      <c r="G450" s="187"/>
      <c r="H450" s="188"/>
      <c r="I450" s="188"/>
      <c r="J450" s="188"/>
      <c r="K450" s="185"/>
      <c r="L450" s="188"/>
      <c r="M450" s="189"/>
      <c r="N450" s="184" t="str">
        <f>IF(M450&gt;riepilogo!$D$5,"dopo" &amp; B450,"prima" &amp; B450)</f>
        <v>prima</v>
      </c>
    </row>
    <row r="451" spans="2:14">
      <c r="B451" s="185"/>
      <c r="C451" s="185"/>
      <c r="D451" s="185"/>
      <c r="E451" s="185"/>
      <c r="F451" s="186"/>
      <c r="G451" s="187"/>
      <c r="H451" s="188"/>
      <c r="I451" s="188"/>
      <c r="J451" s="188"/>
      <c r="K451" s="185"/>
      <c r="L451" s="188"/>
      <c r="M451" s="189"/>
      <c r="N451" s="184" t="str">
        <f>IF(M451&gt;riepilogo!$D$5,"dopo" &amp; B451,"prima" &amp; B451)</f>
        <v>prima</v>
      </c>
    </row>
    <row r="452" spans="2:14">
      <c r="B452" s="185"/>
      <c r="C452" s="185"/>
      <c r="D452" s="185"/>
      <c r="E452" s="185"/>
      <c r="F452" s="186"/>
      <c r="G452" s="187"/>
      <c r="H452" s="188"/>
      <c r="I452" s="188"/>
      <c r="J452" s="188"/>
      <c r="K452" s="185"/>
      <c r="L452" s="188"/>
      <c r="M452" s="189"/>
      <c r="N452" s="184" t="str">
        <f>IF(M452&gt;riepilogo!$D$5,"dopo" &amp; B452,"prima" &amp; B452)</f>
        <v>prima</v>
      </c>
    </row>
    <row r="453" spans="2:14">
      <c r="B453" s="185"/>
      <c r="C453" s="185"/>
      <c r="D453" s="185"/>
      <c r="E453" s="185"/>
      <c r="F453" s="186"/>
      <c r="G453" s="187"/>
      <c r="H453" s="188"/>
      <c r="I453" s="188"/>
      <c r="J453" s="188"/>
      <c r="K453" s="185"/>
      <c r="L453" s="188"/>
      <c r="M453" s="189"/>
      <c r="N453" s="184" t="str">
        <f>IF(M453&gt;riepilogo!$D$5,"dopo" &amp; B453,"prima" &amp; B453)</f>
        <v>prima</v>
      </c>
    </row>
    <row r="454" spans="2:14">
      <c r="B454" s="185"/>
      <c r="C454" s="185"/>
      <c r="D454" s="185"/>
      <c r="E454" s="185"/>
      <c r="F454" s="186"/>
      <c r="G454" s="187"/>
      <c r="H454" s="188"/>
      <c r="I454" s="188"/>
      <c r="J454" s="188"/>
      <c r="K454" s="185"/>
      <c r="L454" s="188"/>
      <c r="M454" s="189"/>
      <c r="N454" s="184" t="str">
        <f>IF(M454&gt;riepilogo!$D$5,"dopo" &amp; B454,"prima" &amp; B454)</f>
        <v>prima</v>
      </c>
    </row>
    <row r="455" spans="2:14">
      <c r="B455" s="185"/>
      <c r="C455" s="185"/>
      <c r="D455" s="185"/>
      <c r="E455" s="185"/>
      <c r="F455" s="186"/>
      <c r="G455" s="187"/>
      <c r="H455" s="188"/>
      <c r="I455" s="188"/>
      <c r="J455" s="188"/>
      <c r="K455" s="185"/>
      <c r="L455" s="188"/>
      <c r="M455" s="189"/>
      <c r="N455" s="184" t="str">
        <f>IF(M455&gt;riepilogo!$D$5,"dopo" &amp; B455,"prima" &amp; B455)</f>
        <v>prima</v>
      </c>
    </row>
    <row r="456" spans="2:14">
      <c r="N456" s="184" t="str">
        <f>IF(M456&gt;riepilogo!$D$5,"dopo" &amp; B456,"prima" &amp; B456)</f>
        <v>prima</v>
      </c>
    </row>
    <row r="457" spans="2:14">
      <c r="N457" s="184" t="str">
        <f>IF(M457&gt;riepilogo!$D$5,"dopo" &amp; B457,"prima" &amp; B457)</f>
        <v>prima</v>
      </c>
    </row>
    <row r="458" spans="2:14">
      <c r="N458" s="184" t="str">
        <f>IF(M458&gt;riepilogo!$D$5,"dopo" &amp; B458,"prima" &amp; B458)</f>
        <v>prima</v>
      </c>
    </row>
    <row r="459" spans="2:14">
      <c r="N459" s="184" t="str">
        <f>IF(M459&gt;riepilogo!$D$5,"dopo" &amp; B459,"prima" &amp; B459)</f>
        <v>prima</v>
      </c>
    </row>
    <row r="460" spans="2:14">
      <c r="N460" s="184" t="str">
        <f>IF(M460&gt;riepilogo!$D$5,"dopo" &amp; B460,"prima" &amp; B460)</f>
        <v>prima</v>
      </c>
    </row>
    <row r="461" spans="2:14">
      <c r="N461" s="184" t="str">
        <f>IF(M461&gt;riepilogo!$D$5,"dopo" &amp; B461,"prima" &amp; B461)</f>
        <v>prima</v>
      </c>
    </row>
    <row r="462" spans="2:14">
      <c r="N462" s="184" t="str">
        <f>IF(M462&gt;riepilogo!$D$5,"dopo" &amp; B462,"prima" &amp; B462)</f>
        <v>prima</v>
      </c>
    </row>
    <row r="463" spans="2:14">
      <c r="N463" s="184" t="str">
        <f>IF(M463&gt;riepilogo!$D$5,"dopo" &amp; B463,"prima" &amp; B463)</f>
        <v>prima</v>
      </c>
    </row>
    <row r="464" spans="2:14">
      <c r="N464" s="184" t="str">
        <f>IF(M464&gt;riepilogo!$D$5,"dopo" &amp; B464,"prima" &amp; B464)</f>
        <v>prima</v>
      </c>
    </row>
    <row r="465" spans="14:14">
      <c r="N465" s="184" t="str">
        <f>IF(M465&gt;riepilogo!$D$5,"dopo" &amp; B465,"prima" &amp; B465)</f>
        <v>prima</v>
      </c>
    </row>
    <row r="466" spans="14:14">
      <c r="N466" s="184" t="str">
        <f>IF(M466&gt;riepilogo!$D$5,"dopo" &amp; B466,"prima" &amp; B466)</f>
        <v>prima</v>
      </c>
    </row>
    <row r="467" spans="14:14">
      <c r="N467" s="184" t="str">
        <f>IF(M467&gt;riepilogo!$D$5,"dopo" &amp; B467,"prima" &amp; B467)</f>
        <v>prima</v>
      </c>
    </row>
    <row r="468" spans="14:14">
      <c r="N468" s="184" t="str">
        <f>IF(M468&gt;riepilogo!$D$5,"dopo" &amp; B468,"prima" &amp; B468)</f>
        <v>prima</v>
      </c>
    </row>
    <row r="469" spans="14:14">
      <c r="N469" s="184" t="str">
        <f>IF(M469&gt;riepilogo!$D$5,"dopo" &amp; B469,"prima" &amp; B469)</f>
        <v>prima</v>
      </c>
    </row>
    <row r="470" spans="14:14">
      <c r="N470" s="184" t="str">
        <f>IF(M470&gt;riepilogo!$D$5,"dopo" &amp; B470,"prima" &amp; B470)</f>
        <v>prima</v>
      </c>
    </row>
    <row r="471" spans="14:14">
      <c r="N471" s="184" t="str">
        <f>IF(M471&gt;riepilogo!$D$5,"dopo" &amp; B471,"prima" &amp; B471)</f>
        <v>prima</v>
      </c>
    </row>
    <row r="472" spans="14:14">
      <c r="N472" s="184" t="str">
        <f>IF(M472&gt;riepilogo!$D$5,"dopo" &amp; B472,"prima" &amp; B472)</f>
        <v>prima</v>
      </c>
    </row>
    <row r="473" spans="14:14">
      <c r="N473" s="184" t="str">
        <f>IF(M473&gt;riepilogo!$D$5,"dopo" &amp; B473,"prima" &amp; B473)</f>
        <v>prima</v>
      </c>
    </row>
    <row r="474" spans="14:14">
      <c r="N474" s="184" t="str">
        <f>IF(M474&gt;riepilogo!$D$5,"dopo" &amp; B474,"prima" &amp; B474)</f>
        <v>prima</v>
      </c>
    </row>
    <row r="475" spans="14:14">
      <c r="N475" s="184" t="str">
        <f>IF(M475&gt;riepilogo!$D$5,"dopo" &amp; B475,"prima" &amp; B475)</f>
        <v>prima</v>
      </c>
    </row>
    <row r="476" spans="14:14">
      <c r="N476" s="184" t="str">
        <f>IF(M476&gt;riepilogo!$D$5,"dopo" &amp; B476,"prima" &amp; B476)</f>
        <v>prima</v>
      </c>
    </row>
    <row r="477" spans="14:14">
      <c r="N477" s="184" t="str">
        <f>IF(M477&gt;riepilogo!$D$5,"dopo" &amp; B477,"prima" &amp; B477)</f>
        <v>prima</v>
      </c>
    </row>
    <row r="478" spans="14:14">
      <c r="N478" s="184" t="str">
        <f>IF(M478&gt;riepilogo!$D$5,"dopo" &amp; B478,"prima" &amp; B478)</f>
        <v>prima</v>
      </c>
    </row>
    <row r="479" spans="14:14">
      <c r="N479" s="184" t="str">
        <f>IF(M479&gt;riepilogo!$D$5,"dopo" &amp; B479,"prima" &amp; B479)</f>
        <v>prima</v>
      </c>
    </row>
    <row r="480" spans="14:14">
      <c r="N480" s="184" t="str">
        <f>IF(M480&gt;riepilogo!$D$5,"dopo" &amp; B480,"prima" &amp; B480)</f>
        <v>prima</v>
      </c>
    </row>
    <row r="481" spans="14:14">
      <c r="N481" s="184" t="str">
        <f>IF(M481&gt;riepilogo!$D$5,"dopo" &amp; B481,"prima" &amp; B481)</f>
        <v>prima</v>
      </c>
    </row>
    <row r="482" spans="14:14">
      <c r="N482" s="184" t="str">
        <f>IF(M482&gt;riepilogo!$D$5,"dopo" &amp; B482,"prima" &amp; B482)</f>
        <v>prima</v>
      </c>
    </row>
    <row r="483" spans="14:14">
      <c r="N483" s="184" t="str">
        <f>IF(M483&gt;riepilogo!$D$5,"dopo" &amp; B483,"prima" &amp; B483)</f>
        <v>prima</v>
      </c>
    </row>
    <row r="484" spans="14:14">
      <c r="N484" s="184" t="str">
        <f>IF(M484&gt;riepilogo!$D$5,"dopo" &amp; B484,"prima" &amp; B484)</f>
        <v>prima</v>
      </c>
    </row>
    <row r="485" spans="14:14">
      <c r="N485" s="184" t="str">
        <f>IF(M485&gt;riepilogo!$D$5,"dopo" &amp; B485,"prima" &amp; B485)</f>
        <v>prima</v>
      </c>
    </row>
    <row r="486" spans="14:14">
      <c r="N486" s="184" t="str">
        <f>IF(M486&gt;riepilogo!$D$5,"dopo" &amp; B486,"prima" &amp; B486)</f>
        <v>prima</v>
      </c>
    </row>
    <row r="487" spans="14:14">
      <c r="N487" s="184" t="str">
        <f>IF(M487&gt;riepilogo!$D$5,"dopo" &amp; B487,"prima" &amp; B487)</f>
        <v>prima</v>
      </c>
    </row>
    <row r="488" spans="14:14">
      <c r="N488" s="184" t="str">
        <f>IF(M488&gt;riepilogo!$D$5,"dopo" &amp; B488,"prima" &amp; B488)</f>
        <v>prima</v>
      </c>
    </row>
    <row r="489" spans="14:14">
      <c r="N489" s="184" t="str">
        <f>IF(M489&gt;riepilogo!$D$5,"dopo" &amp; B489,"prima" &amp; B489)</f>
        <v>prima</v>
      </c>
    </row>
    <row r="490" spans="14:14">
      <c r="N490" s="184" t="str">
        <f>IF(M490&gt;riepilogo!$D$5,"dopo" &amp; B490,"prima" &amp; B490)</f>
        <v>prima</v>
      </c>
    </row>
    <row r="491" spans="14:14">
      <c r="N491" s="184" t="str">
        <f>IF(M491&gt;riepilogo!$D$5,"dopo" &amp; B491,"prima" &amp; B491)</f>
        <v>prima</v>
      </c>
    </row>
    <row r="492" spans="14:14">
      <c r="N492" s="184" t="str">
        <f>IF(M492&gt;riepilogo!$D$5,"dopo" &amp; B492,"prima" &amp; B492)</f>
        <v>prima</v>
      </c>
    </row>
    <row r="493" spans="14:14">
      <c r="N493" s="184" t="str">
        <f>IF(M493&gt;riepilogo!$D$5,"dopo" &amp; B493,"prima" &amp; B493)</f>
        <v>prima</v>
      </c>
    </row>
    <row r="494" spans="14:14">
      <c r="N494" s="184" t="str">
        <f>IF(M494&gt;riepilogo!$D$5,"dopo" &amp; B494,"prima" &amp; B494)</f>
        <v>prima</v>
      </c>
    </row>
    <row r="495" spans="14:14">
      <c r="N495" s="184" t="str">
        <f>IF(M495&gt;riepilogo!$D$5,"dopo" &amp; B495,"prima" &amp; B495)</f>
        <v>prima</v>
      </c>
    </row>
    <row r="496" spans="14:14">
      <c r="N496" s="184" t="str">
        <f>IF(M496&gt;riepilogo!$D$5,"dopo" &amp; B496,"prima" &amp; B496)</f>
        <v>prima</v>
      </c>
    </row>
    <row r="497" spans="14:14">
      <c r="N497" s="184" t="str">
        <f>IF(M497&gt;riepilogo!$D$5,"dopo" &amp; B497,"prima" &amp; B497)</f>
        <v>prima</v>
      </c>
    </row>
    <row r="498" spans="14:14">
      <c r="N498" s="184" t="str">
        <f>IF(M498&gt;riepilogo!$D$5,"dopo" &amp; B498,"prima" &amp; B498)</f>
        <v>prima</v>
      </c>
    </row>
    <row r="499" spans="14:14">
      <c r="N499" s="184" t="str">
        <f>IF(M499&gt;riepilogo!$D$5,"dopo" &amp; B499,"prima" &amp; B499)</f>
        <v>prima</v>
      </c>
    </row>
    <row r="500" spans="14:14">
      <c r="N500" s="184" t="str">
        <f>IF(M500&gt;riepilogo!$D$5,"dopo" &amp; B500,"prima" &amp; B500)</f>
        <v>prima</v>
      </c>
    </row>
    <row r="501" spans="14:14">
      <c r="N501" s="184" t="str">
        <f>IF(M501&gt;riepilogo!$D$5,"dopo" &amp; B501,"prima" &amp; B501)</f>
        <v>prima</v>
      </c>
    </row>
    <row r="502" spans="14:14">
      <c r="N502" s="184" t="str">
        <f>IF(M502&gt;riepilogo!$D$5,"dopo" &amp; B502,"prima" &amp; B502)</f>
        <v>prima</v>
      </c>
    </row>
    <row r="503" spans="14:14">
      <c r="N503" s="184" t="str">
        <f>IF(M503&gt;riepilogo!$D$5,"dopo" &amp; B503,"prima" &amp; B503)</f>
        <v>prima</v>
      </c>
    </row>
    <row r="504" spans="14:14">
      <c r="N504" s="184" t="str">
        <f>IF(M504&gt;riepilogo!$D$5,"dopo" &amp; B504,"prima" &amp; B504)</f>
        <v>prima</v>
      </c>
    </row>
    <row r="505" spans="14:14">
      <c r="N505" s="184" t="str">
        <f>IF(M505&gt;riepilogo!$D$5,"dopo" &amp; B505,"prima" &amp; B505)</f>
        <v>prima</v>
      </c>
    </row>
    <row r="506" spans="14:14">
      <c r="N506" s="184" t="str">
        <f>IF(M506&gt;riepilogo!$D$5,"dopo" &amp; B506,"prima" &amp; B506)</f>
        <v>prima</v>
      </c>
    </row>
    <row r="507" spans="14:14">
      <c r="N507" s="184" t="str">
        <f>IF(M507&gt;riepilogo!$D$5,"dopo" &amp; B507,"prima" &amp; B507)</f>
        <v>prima</v>
      </c>
    </row>
    <row r="508" spans="14:14">
      <c r="N508" s="184" t="str">
        <f>IF(M508&gt;riepilogo!$D$5,"dopo" &amp; B508,"prima" &amp; B508)</f>
        <v>prima</v>
      </c>
    </row>
    <row r="509" spans="14:14">
      <c r="N509" s="184" t="str">
        <f>IF(M509&gt;riepilogo!$D$5,"dopo" &amp; B509,"prima" &amp; B509)</f>
        <v>prima</v>
      </c>
    </row>
    <row r="510" spans="14:14">
      <c r="N510" s="184" t="str">
        <f>IF(M510&gt;riepilogo!$D$5,"dopo" &amp; B510,"prima" &amp; B510)</f>
        <v>prima</v>
      </c>
    </row>
    <row r="511" spans="14:14">
      <c r="N511" s="184" t="str">
        <f>IF(M511&gt;riepilogo!$D$5,"dopo" &amp; B511,"prima" &amp; B511)</f>
        <v>prima</v>
      </c>
    </row>
    <row r="512" spans="14:14">
      <c r="N512" s="184" t="str">
        <f>IF(M512&gt;riepilogo!$D$5,"dopo" &amp; B512,"prima" &amp; B512)</f>
        <v>prima</v>
      </c>
    </row>
    <row r="513" spans="14:14">
      <c r="N513" s="184" t="str">
        <f>IF(M513&gt;riepilogo!$D$5,"dopo" &amp; B513,"prima" &amp; B513)</f>
        <v>prima</v>
      </c>
    </row>
    <row r="514" spans="14:14">
      <c r="N514" s="184" t="str">
        <f>IF(M514&gt;riepilogo!$D$5,"dopo" &amp; B514,"prima" &amp; B514)</f>
        <v>prima</v>
      </c>
    </row>
    <row r="515" spans="14:14">
      <c r="N515" s="184" t="str">
        <f>IF(M515&gt;riepilogo!$D$5,"dopo" &amp; B515,"prima" &amp; B515)</f>
        <v>prima</v>
      </c>
    </row>
    <row r="516" spans="14:14">
      <c r="N516" s="184" t="str">
        <f>IF(M516&gt;riepilogo!$D$5,"dopo" &amp; B516,"prima" &amp; B516)</f>
        <v>prima</v>
      </c>
    </row>
    <row r="517" spans="14:14">
      <c r="N517" s="184" t="str">
        <f>IF(M517&gt;riepilogo!$D$5,"dopo" &amp; B517,"prima" &amp; B517)</f>
        <v>prima</v>
      </c>
    </row>
    <row r="518" spans="14:14">
      <c r="N518" s="184" t="str">
        <f>IF(M518&gt;riepilogo!$D$5,"dopo" &amp; B518,"prima" &amp; B518)</f>
        <v>prima</v>
      </c>
    </row>
    <row r="519" spans="14:14">
      <c r="N519" s="184" t="str">
        <f>IF(M519&gt;riepilogo!$D$5,"dopo" &amp; B519,"prima" &amp; B519)</f>
        <v>prima</v>
      </c>
    </row>
    <row r="520" spans="14:14">
      <c r="N520" s="184" t="str">
        <f>IF(M520&gt;riepilogo!$D$5,"dopo" &amp; B520,"prima" &amp; B520)</f>
        <v>prima</v>
      </c>
    </row>
    <row r="521" spans="14:14">
      <c r="N521" s="184" t="str">
        <f>IF(M521&gt;riepilogo!$D$5,"dopo" &amp; B521,"prima" &amp; B521)</f>
        <v>prima</v>
      </c>
    </row>
    <row r="522" spans="14:14">
      <c r="N522" s="184" t="str">
        <f>IF(M522&gt;riepilogo!$D$5,"dopo" &amp; B522,"prima" &amp; B522)</f>
        <v>prima</v>
      </c>
    </row>
    <row r="523" spans="14:14">
      <c r="N523" s="184" t="str">
        <f>IF(M523&gt;riepilogo!$D$5,"dopo" &amp; B523,"prima" &amp; B523)</f>
        <v>prima</v>
      </c>
    </row>
    <row r="524" spans="14:14">
      <c r="N524" s="184" t="str">
        <f>IF(M524&gt;riepilogo!$D$5,"dopo" &amp; B524,"prima" &amp; B524)</f>
        <v>prima</v>
      </c>
    </row>
    <row r="525" spans="14:14">
      <c r="N525" s="184" t="str">
        <f>IF(M525&gt;riepilogo!$D$5,"dopo" &amp; B525,"prima" &amp; B525)</f>
        <v>prima</v>
      </c>
    </row>
    <row r="526" spans="14:14">
      <c r="N526" s="184" t="str">
        <f>IF(M526&gt;riepilogo!$D$5,"dopo" &amp; B526,"prima" &amp; B526)</f>
        <v>prima</v>
      </c>
    </row>
    <row r="527" spans="14:14">
      <c r="N527" s="184" t="str">
        <f>IF(M527&gt;riepilogo!$D$5,"dopo" &amp; B527,"prima" &amp; B527)</f>
        <v>prima</v>
      </c>
    </row>
    <row r="528" spans="14:14">
      <c r="N528" s="184" t="str">
        <f>IF(M528&gt;riepilogo!$D$5,"dopo" &amp; B528,"prima" &amp; B528)</f>
        <v>prima</v>
      </c>
    </row>
    <row r="529" spans="14:14">
      <c r="N529" s="184" t="str">
        <f>IF(M529&gt;riepilogo!$D$5,"dopo" &amp; B529,"prima" &amp; B529)</f>
        <v>prima</v>
      </c>
    </row>
    <row r="530" spans="14:14">
      <c r="N530" s="184" t="str">
        <f>IF(M530&gt;riepilogo!$D$5,"dopo" &amp; B530,"prima" &amp; B530)</f>
        <v>prima</v>
      </c>
    </row>
    <row r="531" spans="14:14">
      <c r="N531" s="184" t="str">
        <f>IF(M531&gt;riepilogo!$D$5,"dopo" &amp; B531,"prima" &amp; B531)</f>
        <v>prima</v>
      </c>
    </row>
    <row r="532" spans="14:14">
      <c r="N532" s="184" t="str">
        <f>IF(M532&gt;riepilogo!$D$5,"dopo" &amp; B532,"prima" &amp; B532)</f>
        <v>prima</v>
      </c>
    </row>
    <row r="533" spans="14:14">
      <c r="N533" s="184" t="str">
        <f>IF(M533&gt;riepilogo!$D$5,"dopo" &amp; B533,"prima" &amp; B533)</f>
        <v>prima</v>
      </c>
    </row>
    <row r="534" spans="14:14">
      <c r="N534" s="184" t="str">
        <f>IF(M534&gt;riepilogo!$D$5,"dopo" &amp; B534,"prima" &amp; B534)</f>
        <v>prima</v>
      </c>
    </row>
    <row r="535" spans="14:14">
      <c r="N535" s="184" t="str">
        <f>IF(M535&gt;riepilogo!$D$5,"dopo" &amp; B535,"prima" &amp; B535)</f>
        <v>prima</v>
      </c>
    </row>
    <row r="536" spans="14:14">
      <c r="N536" s="184" t="str">
        <f>IF(M536&gt;riepilogo!$D$5,"dopo" &amp; B536,"prima" &amp; B536)</f>
        <v>prima</v>
      </c>
    </row>
    <row r="537" spans="14:14">
      <c r="N537" s="184" t="str">
        <f>IF(M537&gt;riepilogo!$D$5,"dopo" &amp; B537,"prima" &amp; B537)</f>
        <v>prima</v>
      </c>
    </row>
    <row r="538" spans="14:14">
      <c r="N538" s="184" t="str">
        <f>IF(M538&gt;riepilogo!$D$5,"dopo" &amp; B538,"prima" &amp; B538)</f>
        <v>prima</v>
      </c>
    </row>
    <row r="539" spans="14:14">
      <c r="N539" s="184" t="str">
        <f>IF(M539&gt;riepilogo!$D$5,"dopo" &amp; B539,"prima" &amp; B539)</f>
        <v>prima</v>
      </c>
    </row>
    <row r="540" spans="14:14">
      <c r="N540" s="184" t="str">
        <f>IF(M540&gt;riepilogo!$D$5,"dopo" &amp; B540,"prima" &amp; B540)</f>
        <v>prima</v>
      </c>
    </row>
    <row r="541" spans="14:14">
      <c r="N541" s="184" t="str">
        <f>IF(M541&gt;riepilogo!$D$5,"dopo" &amp; B541,"prima" &amp; B541)</f>
        <v>prima</v>
      </c>
    </row>
    <row r="542" spans="14:14">
      <c r="N542" s="184" t="str">
        <f>IF(M542&gt;riepilogo!$D$5,"dopo" &amp; B542,"prima" &amp; B542)</f>
        <v>prima</v>
      </c>
    </row>
    <row r="543" spans="14:14">
      <c r="N543" s="184" t="str">
        <f>IF(M543&gt;riepilogo!$D$5,"dopo" &amp; B543,"prima" &amp; B543)</f>
        <v>prima</v>
      </c>
    </row>
    <row r="544" spans="14:14">
      <c r="N544" s="184" t="str">
        <f>IF(M544&gt;riepilogo!$D$5,"dopo" &amp; B544,"prima" &amp; B544)</f>
        <v>prima</v>
      </c>
    </row>
    <row r="545" spans="14:14">
      <c r="N545" s="184" t="str">
        <f>IF(M545&gt;riepilogo!$D$5,"dopo" &amp; B545,"prima" &amp; B545)</f>
        <v>prima</v>
      </c>
    </row>
    <row r="546" spans="14:14">
      <c r="N546" s="184" t="str">
        <f>IF(M546&gt;riepilogo!$D$5,"dopo" &amp; B546,"prima" &amp; B546)</f>
        <v>prima</v>
      </c>
    </row>
    <row r="547" spans="14:14">
      <c r="N547" s="184" t="str">
        <f>IF(M547&gt;riepilogo!$D$5,"dopo" &amp; B547,"prima" &amp; B547)</f>
        <v>prima</v>
      </c>
    </row>
    <row r="548" spans="14:14">
      <c r="N548" s="184" t="str">
        <f>IF(M548&gt;riepilogo!$D$5,"dopo" &amp; B548,"prima" &amp; B548)</f>
        <v>prima</v>
      </c>
    </row>
    <row r="549" spans="14:14">
      <c r="N549" s="184" t="str">
        <f>IF(M549&gt;riepilogo!$D$5,"dopo" &amp; B549,"prima" &amp; B549)</f>
        <v>prima</v>
      </c>
    </row>
    <row r="550" spans="14:14">
      <c r="N550" s="184" t="str">
        <f>IF(M550&gt;riepilogo!$D$5,"dopo" &amp; B550,"prima" &amp; B550)</f>
        <v>prima</v>
      </c>
    </row>
    <row r="551" spans="14:14">
      <c r="N551" s="184" t="str">
        <f>IF(M551&gt;riepilogo!$D$5,"dopo" &amp; B551,"prima" &amp; B551)</f>
        <v>prima</v>
      </c>
    </row>
    <row r="552" spans="14:14">
      <c r="N552" s="184" t="str">
        <f>IF(M552&gt;riepilogo!$D$5,"dopo" &amp; B552,"prima" &amp; B552)</f>
        <v>prima</v>
      </c>
    </row>
    <row r="553" spans="14:14">
      <c r="N553" s="184" t="str">
        <f>IF(M553&gt;riepilogo!$D$5,"dopo" &amp; B553,"prima" &amp; B553)</f>
        <v>prima</v>
      </c>
    </row>
    <row r="554" spans="14:14">
      <c r="N554" s="184" t="str">
        <f>IF(M554&gt;riepilogo!$D$5,"dopo" &amp; B554,"prima" &amp; B554)</f>
        <v>prima</v>
      </c>
    </row>
    <row r="555" spans="14:14">
      <c r="N555" s="184" t="str">
        <f>IF(M555&gt;riepilogo!$D$5,"dopo" &amp; B555,"prima" &amp; B555)</f>
        <v>prima</v>
      </c>
    </row>
    <row r="556" spans="14:14">
      <c r="N556" s="184" t="str">
        <f>IF(M556&gt;riepilogo!$D$5,"dopo" &amp; B556,"prima" &amp; B556)</f>
        <v>prima</v>
      </c>
    </row>
    <row r="557" spans="14:14">
      <c r="N557" s="184" t="str">
        <f>IF(M557&gt;riepilogo!$D$5,"dopo" &amp; B557,"prima" &amp; B557)</f>
        <v>prima</v>
      </c>
    </row>
    <row r="558" spans="14:14">
      <c r="N558" s="184" t="str">
        <f>IF(M558&gt;riepilogo!$D$5,"dopo" &amp; B558,"prima" &amp; B558)</f>
        <v>prima</v>
      </c>
    </row>
    <row r="559" spans="14:14">
      <c r="N559" s="184" t="str">
        <f>IF(M559&gt;riepilogo!$D$5,"dopo" &amp; B559,"prima" &amp; B559)</f>
        <v>prima</v>
      </c>
    </row>
    <row r="560" spans="14:14">
      <c r="N560" s="184" t="str">
        <f>IF(M560&gt;riepilogo!$D$5,"dopo" &amp; B560,"prima" &amp; B560)</f>
        <v>prima</v>
      </c>
    </row>
    <row r="561" spans="14:14">
      <c r="N561" s="184" t="str">
        <f>IF(M561&gt;riepilogo!$D$5,"dopo" &amp; B561,"prima" &amp; B561)</f>
        <v>prima</v>
      </c>
    </row>
    <row r="562" spans="14:14">
      <c r="N562" s="184" t="str">
        <f>IF(M562&gt;riepilogo!$D$5,"dopo" &amp; B562,"prima" &amp; B562)</f>
        <v>prima</v>
      </c>
    </row>
    <row r="563" spans="14:14">
      <c r="N563" s="184" t="str">
        <f>IF(M563&gt;riepilogo!$D$5,"dopo" &amp; B563,"prima" &amp; B563)</f>
        <v>prima</v>
      </c>
    </row>
    <row r="564" spans="14:14">
      <c r="N564" s="184" t="str">
        <f>IF(M564&gt;riepilogo!$D$5,"dopo" &amp; B564,"prima" &amp; B564)</f>
        <v>prima</v>
      </c>
    </row>
    <row r="565" spans="14:14">
      <c r="N565" s="184" t="str">
        <f>IF(M565&gt;riepilogo!$D$5,"dopo" &amp; B565,"prima" &amp; B565)</f>
        <v>prima</v>
      </c>
    </row>
    <row r="566" spans="14:14">
      <c r="N566" s="184" t="str">
        <f>IF(M566&gt;riepilogo!$D$5,"dopo" &amp; B566,"prima" &amp; B566)</f>
        <v>prima</v>
      </c>
    </row>
    <row r="567" spans="14:14">
      <c r="N567" s="184" t="str">
        <f>IF(M567&gt;riepilogo!$D$5,"dopo" &amp; B567,"prima" &amp; B567)</f>
        <v>prima</v>
      </c>
    </row>
    <row r="568" spans="14:14">
      <c r="N568" s="184" t="str">
        <f>IF(M568&gt;riepilogo!$D$5,"dopo" &amp; B568,"prima" &amp; B568)</f>
        <v>prima</v>
      </c>
    </row>
    <row r="569" spans="14:14">
      <c r="N569" s="184" t="str">
        <f>IF(M569&gt;riepilogo!$D$5,"dopo" &amp; B569,"prima" &amp; B569)</f>
        <v>prima</v>
      </c>
    </row>
    <row r="570" spans="14:14">
      <c r="N570" s="184" t="str">
        <f>IF(M570&gt;riepilogo!$D$5,"dopo" &amp; B570,"prima" &amp; B570)</f>
        <v>prima</v>
      </c>
    </row>
    <row r="571" spans="14:14">
      <c r="N571" s="184" t="str">
        <f>IF(M571&gt;riepilogo!$D$5,"dopo" &amp; B571,"prima" &amp; B571)</f>
        <v>prima</v>
      </c>
    </row>
    <row r="572" spans="14:14">
      <c r="N572" s="184" t="str">
        <f>IF(M572&gt;riepilogo!$D$5,"dopo" &amp; B572,"prima" &amp; B572)</f>
        <v>prima</v>
      </c>
    </row>
    <row r="573" spans="14:14">
      <c r="N573" s="184" t="str">
        <f>IF(M573&gt;riepilogo!$D$5,"dopo" &amp; B573,"prima" &amp; B573)</f>
        <v>prima</v>
      </c>
    </row>
    <row r="574" spans="14:14">
      <c r="N574" s="184" t="str">
        <f>IF(M574&gt;riepilogo!$D$5,"dopo" &amp; B574,"prima" &amp; B574)</f>
        <v>prima</v>
      </c>
    </row>
    <row r="575" spans="14:14">
      <c r="N575" s="184" t="str">
        <f>IF(M575&gt;riepilogo!$D$5,"dopo" &amp; B575,"prima" &amp; B575)</f>
        <v>prima</v>
      </c>
    </row>
    <row r="576" spans="14:14">
      <c r="N576" s="184" t="str">
        <f>IF(M576&gt;riepilogo!$D$5,"dopo" &amp; B576,"prima" &amp; B576)</f>
        <v>prima</v>
      </c>
    </row>
    <row r="577" spans="14:14">
      <c r="N577" s="184" t="str">
        <f>IF(M577&gt;riepilogo!$D$5,"dopo" &amp; B577,"prima" &amp; B577)</f>
        <v>prima</v>
      </c>
    </row>
    <row r="578" spans="14:14">
      <c r="N578" s="184" t="str">
        <f>IF(M578&gt;riepilogo!$D$5,"dopo" &amp; B578,"prima" &amp; B578)</f>
        <v>prima</v>
      </c>
    </row>
    <row r="579" spans="14:14">
      <c r="N579" s="184" t="str">
        <f>IF(M579&gt;riepilogo!$D$5,"dopo" &amp; B579,"prima" &amp; B579)</f>
        <v>prima</v>
      </c>
    </row>
    <row r="580" spans="14:14">
      <c r="N580" s="184" t="str">
        <f>IF(M580&gt;riepilogo!$D$5,"dopo" &amp; B580,"prima" &amp; B580)</f>
        <v>prima</v>
      </c>
    </row>
    <row r="581" spans="14:14">
      <c r="N581" s="184" t="str">
        <f>IF(M581&gt;riepilogo!$D$5,"dopo" &amp; B581,"prima" &amp; B581)</f>
        <v>prima</v>
      </c>
    </row>
    <row r="582" spans="14:14">
      <c r="N582" s="184" t="str">
        <f>IF(M582&gt;riepilogo!$D$5,"dopo" &amp; B582,"prima" &amp; B582)</f>
        <v>prima</v>
      </c>
    </row>
    <row r="583" spans="14:14">
      <c r="N583" s="184" t="str">
        <f>IF(M583&gt;riepilogo!$D$5,"dopo" &amp; B583,"prima" &amp; B583)</f>
        <v>prima</v>
      </c>
    </row>
    <row r="584" spans="14:14">
      <c r="N584" s="184" t="str">
        <f>IF(M584&gt;riepilogo!$D$5,"dopo" &amp; B584,"prima" &amp; B584)</f>
        <v>prima</v>
      </c>
    </row>
    <row r="585" spans="14:14">
      <c r="N585" s="184" t="str">
        <f>IF(M585&gt;riepilogo!$D$5,"dopo" &amp; B585,"prima" &amp; B585)</f>
        <v>prima</v>
      </c>
    </row>
    <row r="586" spans="14:14">
      <c r="N586" s="184" t="str">
        <f>IF(M586&gt;riepilogo!$D$5,"dopo" &amp; B586,"prima" &amp; B586)</f>
        <v>prima</v>
      </c>
    </row>
    <row r="587" spans="14:14">
      <c r="N587" s="184" t="str">
        <f>IF(M587&gt;riepilogo!$D$5,"dopo" &amp; B587,"prima" &amp; B587)</f>
        <v>prima</v>
      </c>
    </row>
    <row r="588" spans="14:14">
      <c r="N588" s="184" t="str">
        <f>IF(M588&gt;riepilogo!$D$5,"dopo" &amp; B588,"prima" &amp; B588)</f>
        <v>prima</v>
      </c>
    </row>
    <row r="589" spans="14:14">
      <c r="N589" s="184" t="str">
        <f>IF(M589&gt;riepilogo!$D$5,"dopo" &amp; B589,"prima" &amp; B589)</f>
        <v>prima</v>
      </c>
    </row>
    <row r="590" spans="14:14">
      <c r="N590" s="184" t="str">
        <f>IF(M590&gt;riepilogo!$D$5,"dopo" &amp; B590,"prima" &amp; B590)</f>
        <v>prima</v>
      </c>
    </row>
    <row r="591" spans="14:14">
      <c r="N591" s="184" t="str">
        <f>IF(M591&gt;riepilogo!$D$5,"dopo" &amp; B591,"prima" &amp; B591)</f>
        <v>prima</v>
      </c>
    </row>
    <row r="592" spans="14:14">
      <c r="N592" s="184" t="str">
        <f>IF(M592&gt;riepilogo!$D$5,"dopo" &amp; B592,"prima" &amp; B592)</f>
        <v>prima</v>
      </c>
    </row>
    <row r="593" spans="14:14">
      <c r="N593" s="184" t="str">
        <f>IF(M593&gt;riepilogo!$D$5,"dopo" &amp; B593,"prima" &amp; B593)</f>
        <v>prima</v>
      </c>
    </row>
    <row r="594" spans="14:14">
      <c r="N594" s="184" t="str">
        <f>IF(M594&gt;riepilogo!$D$5,"dopo" &amp; B594,"prima" &amp; B594)</f>
        <v>prima</v>
      </c>
    </row>
    <row r="595" spans="14:14">
      <c r="N595" s="184" t="str">
        <f>IF(M595&gt;riepilogo!$D$5,"dopo" &amp; B595,"prima" &amp; B595)</f>
        <v>prima</v>
      </c>
    </row>
    <row r="596" spans="14:14">
      <c r="N596" s="184" t="str">
        <f>IF(M596&gt;riepilogo!$D$5,"dopo" &amp; B596,"prima" &amp; B596)</f>
        <v>prima</v>
      </c>
    </row>
    <row r="597" spans="14:14">
      <c r="N597" s="184" t="str">
        <f>IF(M597&gt;riepilogo!$D$5,"dopo" &amp; B597,"prima" &amp; B597)</f>
        <v>prima</v>
      </c>
    </row>
    <row r="598" spans="14:14">
      <c r="N598" s="184" t="str">
        <f>IF(M598&gt;riepilogo!$D$5,"dopo" &amp; B598,"prima" &amp; B598)</f>
        <v>prima</v>
      </c>
    </row>
    <row r="599" spans="14:14">
      <c r="N599" s="184" t="str">
        <f>IF(M599&gt;riepilogo!$D$5,"dopo" &amp; B599,"prima" &amp; B599)</f>
        <v>prima</v>
      </c>
    </row>
    <row r="600" spans="14:14">
      <c r="N600" s="184" t="str">
        <f>IF(M600&gt;riepilogo!$D$5,"dopo" &amp; B600,"prima" &amp; B600)</f>
        <v>prima</v>
      </c>
    </row>
    <row r="601" spans="14:14">
      <c r="N601" s="184" t="str">
        <f>IF(M601&gt;riepilogo!$D$5,"dopo" &amp; B601,"prima" &amp; B601)</f>
        <v>prima</v>
      </c>
    </row>
    <row r="602" spans="14:14">
      <c r="N602" s="184" t="str">
        <f>IF(M602&gt;riepilogo!$D$5,"dopo" &amp; B602,"prima" &amp; B602)</f>
        <v>prima</v>
      </c>
    </row>
    <row r="603" spans="14:14">
      <c r="N603" s="184" t="str">
        <f>IF(M603&gt;riepilogo!$D$5,"dopo" &amp; B603,"prima" &amp; B603)</f>
        <v>prima</v>
      </c>
    </row>
    <row r="604" spans="14:14">
      <c r="N604" s="184" t="str">
        <f>IF(M604&gt;riepilogo!$D$5,"dopo" &amp; B604,"prima" &amp; B604)</f>
        <v>prima</v>
      </c>
    </row>
    <row r="605" spans="14:14">
      <c r="N605" s="184" t="str">
        <f>IF(M605&gt;riepilogo!$D$5,"dopo" &amp; B605,"prima" &amp; B605)</f>
        <v>prima</v>
      </c>
    </row>
    <row r="606" spans="14:14">
      <c r="N606" s="184" t="str">
        <f>IF(M606&gt;riepilogo!$D$5,"dopo" &amp; B606,"prima" &amp; B606)</f>
        <v>prima</v>
      </c>
    </row>
    <row r="607" spans="14:14">
      <c r="N607" s="184" t="str">
        <f>IF(M607&gt;riepilogo!$D$5,"dopo" &amp; B607,"prima" &amp; B607)</f>
        <v>prima</v>
      </c>
    </row>
    <row r="608" spans="14:14">
      <c r="N608" s="184" t="str">
        <f>IF(M608&gt;riepilogo!$D$5,"dopo" &amp; B608,"prima" &amp; B608)</f>
        <v>prima</v>
      </c>
    </row>
    <row r="609" spans="14:14">
      <c r="N609" s="184" t="str">
        <f>IF(M609&gt;riepilogo!$D$5,"dopo" &amp; B609,"prima" &amp; B609)</f>
        <v>prima</v>
      </c>
    </row>
    <row r="610" spans="14:14">
      <c r="N610" s="184" t="str">
        <f>IF(M610&gt;riepilogo!$D$5,"dopo" &amp; B610,"prima" &amp; B610)</f>
        <v>prima</v>
      </c>
    </row>
    <row r="611" spans="14:14">
      <c r="N611" s="184" t="str">
        <f>IF(M611&gt;riepilogo!$D$5,"dopo" &amp; B611,"prima" &amp; B611)</f>
        <v>prima</v>
      </c>
    </row>
    <row r="612" spans="14:14">
      <c r="N612" s="184" t="str">
        <f>IF(M612&gt;riepilogo!$D$5,"dopo" &amp; B612,"prima" &amp; B612)</f>
        <v>prima</v>
      </c>
    </row>
    <row r="613" spans="14:14">
      <c r="N613" s="184" t="str">
        <f>IF(M613&gt;riepilogo!$D$5,"dopo" &amp; B613,"prima" &amp; B613)</f>
        <v>prima</v>
      </c>
    </row>
    <row r="614" spans="14:14">
      <c r="N614" s="184" t="str">
        <f>IF(M614&gt;riepilogo!$D$5,"dopo" &amp; B614,"prima" &amp; B614)</f>
        <v>prima</v>
      </c>
    </row>
    <row r="615" spans="14:14">
      <c r="N615" s="184" t="str">
        <f>IF(M615&gt;riepilogo!$D$5,"dopo" &amp; B615,"prima" &amp; B615)</f>
        <v>prima</v>
      </c>
    </row>
    <row r="616" spans="14:14">
      <c r="N616" s="184" t="str">
        <f>IF(M616&gt;riepilogo!$D$5,"dopo" &amp; B616,"prima" &amp; B616)</f>
        <v>prima</v>
      </c>
    </row>
    <row r="617" spans="14:14">
      <c r="N617" s="184" t="str">
        <f>IF(M617&gt;riepilogo!$D$5,"dopo" &amp; B617,"prima" &amp; B617)</f>
        <v>prima</v>
      </c>
    </row>
    <row r="618" spans="14:14">
      <c r="N618" s="184" t="str">
        <f>IF(M618&gt;riepilogo!$D$5,"dopo" &amp; B618,"prima" &amp; B618)</f>
        <v>prima</v>
      </c>
    </row>
    <row r="619" spans="14:14">
      <c r="N619" s="184" t="str">
        <f>IF(M619&gt;riepilogo!$D$5,"dopo" &amp; B619,"prima" &amp; B619)</f>
        <v>prima</v>
      </c>
    </row>
    <row r="620" spans="14:14">
      <c r="N620" s="184" t="str">
        <f>IF(M620&gt;riepilogo!$D$5,"dopo" &amp; B620,"prima" &amp; B620)</f>
        <v>prima</v>
      </c>
    </row>
    <row r="621" spans="14:14">
      <c r="N621" s="184" t="str">
        <f>IF(M621&gt;riepilogo!$D$5,"dopo" &amp; B621,"prima" &amp; B621)</f>
        <v>prima</v>
      </c>
    </row>
    <row r="622" spans="14:14">
      <c r="N622" s="184" t="str">
        <f>IF(M622&gt;riepilogo!$D$5,"dopo" &amp; B622,"prima" &amp; B622)</f>
        <v>prima</v>
      </c>
    </row>
    <row r="623" spans="14:14">
      <c r="N623" s="184" t="str">
        <f>IF(M623&gt;riepilogo!$D$5,"dopo" &amp; B623,"prima" &amp; B623)</f>
        <v>prima</v>
      </c>
    </row>
    <row r="624" spans="14:14">
      <c r="N624" s="184" t="str">
        <f>IF(M624&gt;riepilogo!$D$5,"dopo" &amp; B624,"prima" &amp; B624)</f>
        <v>prima</v>
      </c>
    </row>
    <row r="625" spans="14:14">
      <c r="N625" s="184" t="str">
        <f>IF(M625&gt;riepilogo!$D$5,"dopo" &amp; B625,"prima" &amp; B625)</f>
        <v>prima</v>
      </c>
    </row>
    <row r="626" spans="14:14">
      <c r="N626" s="184" t="str">
        <f>IF(M626&gt;riepilogo!$D$5,"dopo" &amp; B626,"prima" &amp; B626)</f>
        <v>prima</v>
      </c>
    </row>
    <row r="627" spans="14:14">
      <c r="N627" s="184" t="str">
        <f>IF(M627&gt;riepilogo!$D$5,"dopo" &amp; B627,"prima" &amp; B627)</f>
        <v>prima</v>
      </c>
    </row>
    <row r="628" spans="14:14">
      <c r="N628" s="184" t="str">
        <f>IF(M628&gt;riepilogo!$D$5,"dopo" &amp; B628,"prima" &amp; B628)</f>
        <v>prima</v>
      </c>
    </row>
    <row r="629" spans="14:14">
      <c r="N629" s="184" t="str">
        <f>IF(M629&gt;riepilogo!$D$5,"dopo" &amp; B629,"prima" &amp; B629)</f>
        <v>prima</v>
      </c>
    </row>
    <row r="630" spans="14:14">
      <c r="N630" s="184" t="str">
        <f>IF(M630&gt;riepilogo!$D$5,"dopo" &amp; B630,"prima" &amp; B630)</f>
        <v>prima</v>
      </c>
    </row>
    <row r="631" spans="14:14">
      <c r="N631" s="184" t="str">
        <f>IF(M631&gt;riepilogo!$D$5,"dopo" &amp; B631,"prima" &amp; B631)</f>
        <v>prima</v>
      </c>
    </row>
    <row r="632" spans="14:14">
      <c r="N632" s="184" t="str">
        <f>IF(M632&gt;riepilogo!$D$5,"dopo" &amp; B632,"prima" &amp; B632)</f>
        <v>prima</v>
      </c>
    </row>
    <row r="633" spans="14:14">
      <c r="N633" s="184" t="str">
        <f>IF(M633&gt;riepilogo!$D$5,"dopo" &amp; B633,"prima" &amp; B633)</f>
        <v>prima</v>
      </c>
    </row>
    <row r="634" spans="14:14">
      <c r="N634" s="184" t="str">
        <f>IF(M634&gt;riepilogo!$D$5,"dopo" &amp; B634,"prima" &amp; B634)</f>
        <v>prima</v>
      </c>
    </row>
    <row r="635" spans="14:14">
      <c r="N635" s="184" t="str">
        <f>IF(M635&gt;riepilogo!$D$5,"dopo" &amp; B635,"prima" &amp; B635)</f>
        <v>prima</v>
      </c>
    </row>
    <row r="636" spans="14:14">
      <c r="N636" s="184" t="str">
        <f>IF(M636&gt;riepilogo!$D$5,"dopo" &amp; B636,"prima" &amp; B636)</f>
        <v>prima</v>
      </c>
    </row>
    <row r="637" spans="14:14">
      <c r="N637" s="184" t="str">
        <f>IF(M637&gt;riepilogo!$D$5,"dopo" &amp; B637,"prima" &amp; B637)</f>
        <v>prima</v>
      </c>
    </row>
    <row r="638" spans="14:14">
      <c r="N638" s="184" t="str">
        <f>IF(M638&gt;riepilogo!$D$5,"dopo" &amp; B638,"prima" &amp; B638)</f>
        <v>prima</v>
      </c>
    </row>
    <row r="639" spans="14:14">
      <c r="N639" s="184" t="str">
        <f>IF(M639&gt;riepilogo!$D$5,"dopo" &amp; B639,"prima" &amp; B639)</f>
        <v>prima</v>
      </c>
    </row>
    <row r="640" spans="14:14">
      <c r="N640" s="184" t="str">
        <f>IF(M640&gt;riepilogo!$D$5,"dopo" &amp; B640,"prima" &amp; B640)</f>
        <v>prima</v>
      </c>
    </row>
    <row r="641" spans="14:14">
      <c r="N641" s="184" t="str">
        <f>IF(M641&gt;riepilogo!$D$5,"dopo" &amp; B641,"prima" &amp; B641)</f>
        <v>prima</v>
      </c>
    </row>
    <row r="642" spans="14:14">
      <c r="N642" s="184" t="str">
        <f>IF(M642&gt;riepilogo!$D$5,"dopo" &amp; B642,"prima" &amp; B642)</f>
        <v>prima</v>
      </c>
    </row>
    <row r="643" spans="14:14">
      <c r="N643" s="184" t="str">
        <f>IF(M643&gt;riepilogo!$D$5,"dopo" &amp; B643,"prima" &amp; B643)</f>
        <v>prima</v>
      </c>
    </row>
    <row r="644" spans="14:14">
      <c r="N644" s="184" t="str">
        <f>IF(M644&gt;riepilogo!$D$5,"dopo" &amp; B644,"prima" &amp; B644)</f>
        <v>prima</v>
      </c>
    </row>
    <row r="645" spans="14:14">
      <c r="N645" s="184" t="str">
        <f>IF(M645&gt;riepilogo!$D$5,"dopo" &amp; B645,"prima" &amp; B645)</f>
        <v>prima</v>
      </c>
    </row>
    <row r="646" spans="14:14">
      <c r="N646" s="184" t="str">
        <f>IF(M646&gt;riepilogo!$D$5,"dopo" &amp; B646,"prima" &amp; B646)</f>
        <v>prima</v>
      </c>
    </row>
    <row r="647" spans="14:14">
      <c r="N647" s="184" t="str">
        <f>IF(M647&gt;riepilogo!$D$5,"dopo" &amp; B647,"prima" &amp; B647)</f>
        <v>prima</v>
      </c>
    </row>
    <row r="648" spans="14:14">
      <c r="N648" s="184" t="str">
        <f>IF(M648&gt;riepilogo!$D$5,"dopo" &amp; B648,"prima" &amp; B648)</f>
        <v>prima</v>
      </c>
    </row>
    <row r="649" spans="14:14">
      <c r="N649" s="184" t="str">
        <f>IF(M649&gt;riepilogo!$D$5,"dopo" &amp; B649,"prima" &amp; B649)</f>
        <v>prima</v>
      </c>
    </row>
    <row r="650" spans="14:14">
      <c r="N650" s="184" t="str">
        <f>IF(M650&gt;riepilogo!$D$5,"dopo" &amp; B650,"prima" &amp; B650)</f>
        <v>prima</v>
      </c>
    </row>
    <row r="651" spans="14:14">
      <c r="N651" s="184" t="str">
        <f>IF(M651&gt;riepilogo!$D$5,"dopo" &amp; B651,"prima" &amp; B651)</f>
        <v>prima</v>
      </c>
    </row>
    <row r="652" spans="14:14">
      <c r="N652" s="184" t="str">
        <f>IF(M652&gt;riepilogo!$D$5,"dopo" &amp; B652,"prima" &amp; B652)</f>
        <v>prima</v>
      </c>
    </row>
    <row r="653" spans="14:14">
      <c r="N653" s="184" t="str">
        <f>IF(M653&gt;riepilogo!$D$5,"dopo" &amp; B653,"prima" &amp; B653)</f>
        <v>prima</v>
      </c>
    </row>
    <row r="654" spans="14:14">
      <c r="N654" s="184" t="str">
        <f>IF(M654&gt;riepilogo!$D$5,"dopo" &amp; B654,"prima" &amp; B654)</f>
        <v>prima</v>
      </c>
    </row>
    <row r="655" spans="14:14">
      <c r="N655" s="184" t="str">
        <f>IF(M655&gt;riepilogo!$D$5,"dopo" &amp; B655,"prima" &amp; B655)</f>
        <v>prima</v>
      </c>
    </row>
    <row r="656" spans="14:14">
      <c r="N656" s="184" t="str">
        <f>IF(M656&gt;riepilogo!$D$5,"dopo" &amp; B656,"prima" &amp; B656)</f>
        <v>prima</v>
      </c>
    </row>
    <row r="657" spans="14:14">
      <c r="N657" s="184" t="str">
        <f>IF(M657&gt;riepilogo!$D$5,"dopo" &amp; B657,"prima" &amp; B657)</f>
        <v>prima</v>
      </c>
    </row>
    <row r="658" spans="14:14">
      <c r="N658" s="184" t="str">
        <f>IF(M658&gt;riepilogo!$D$5,"dopo" &amp; B658,"prima" &amp; B658)</f>
        <v>prima</v>
      </c>
    </row>
    <row r="659" spans="14:14">
      <c r="N659" s="184" t="str">
        <f>IF(M659&gt;riepilogo!$D$5,"dopo" &amp; B659,"prima" &amp; B659)</f>
        <v>prima</v>
      </c>
    </row>
    <row r="660" spans="14:14">
      <c r="N660" s="184" t="str">
        <f>IF(M660&gt;riepilogo!$D$5,"dopo" &amp; B660,"prima" &amp; B660)</f>
        <v>prima</v>
      </c>
    </row>
    <row r="661" spans="14:14">
      <c r="N661" s="184" t="str">
        <f>IF(M661&gt;riepilogo!$D$5,"dopo" &amp; B661,"prima" &amp; B661)</f>
        <v>prima</v>
      </c>
    </row>
    <row r="662" spans="14:14">
      <c r="N662" s="184" t="str">
        <f>IF(M662&gt;riepilogo!$D$5,"dopo" &amp; B662,"prima" &amp; B662)</f>
        <v>prima</v>
      </c>
    </row>
    <row r="663" spans="14:14">
      <c r="N663" s="184" t="str">
        <f>IF(M663&gt;riepilogo!$D$5,"dopo" &amp; B663,"prima" &amp; B663)</f>
        <v>prima</v>
      </c>
    </row>
    <row r="664" spans="14:14">
      <c r="N664" s="184" t="str">
        <f>IF(M664&gt;riepilogo!$D$5,"dopo" &amp; B664,"prima" &amp; B664)</f>
        <v>prima</v>
      </c>
    </row>
    <row r="665" spans="14:14">
      <c r="N665" s="184" t="str">
        <f>IF(M665&gt;riepilogo!$D$5,"dopo" &amp; B665,"prima" &amp; B665)</f>
        <v>prima</v>
      </c>
    </row>
    <row r="666" spans="14:14">
      <c r="N666" s="184" t="str">
        <f>IF(M666&gt;riepilogo!$D$5,"dopo" &amp; B666,"prima" &amp; B666)</f>
        <v>prima</v>
      </c>
    </row>
    <row r="667" spans="14:14">
      <c r="N667" s="184" t="str">
        <f>IF(M667&gt;riepilogo!$D$5,"dopo" &amp; B667,"prima" &amp; B667)</f>
        <v>prima</v>
      </c>
    </row>
    <row r="668" spans="14:14">
      <c r="N668" s="184" t="str">
        <f>IF(M668&gt;riepilogo!$D$5,"dopo" &amp; B668,"prima" &amp; B668)</f>
        <v>prima</v>
      </c>
    </row>
    <row r="669" spans="14:14">
      <c r="N669" s="184" t="str">
        <f>IF(M669&gt;riepilogo!$D$5,"dopo" &amp; B669,"prima" &amp; B669)</f>
        <v>prima</v>
      </c>
    </row>
    <row r="670" spans="14:14">
      <c r="N670" s="184" t="str">
        <f>IF(M670&gt;riepilogo!$D$5,"dopo" &amp; B670,"prima" &amp; B670)</f>
        <v>prima</v>
      </c>
    </row>
    <row r="671" spans="14:14">
      <c r="N671" s="184" t="str">
        <f>IF(M671&gt;riepilogo!$D$5,"dopo" &amp; B671,"prima" &amp; B671)</f>
        <v>prima</v>
      </c>
    </row>
    <row r="672" spans="14:14">
      <c r="N672" s="184" t="str">
        <f>IF(M672&gt;riepilogo!$D$5,"dopo" &amp; B672,"prima" &amp; B672)</f>
        <v>prima</v>
      </c>
    </row>
    <row r="673" spans="14:14">
      <c r="N673" s="184" t="str">
        <f>IF(M673&gt;riepilogo!$D$5,"dopo" &amp; B673,"prima" &amp; B673)</f>
        <v>prima</v>
      </c>
    </row>
    <row r="674" spans="14:14">
      <c r="N674" s="184" t="str">
        <f>IF(M674&gt;riepilogo!$D$5,"dopo" &amp; B674,"prima" &amp; B674)</f>
        <v>prima</v>
      </c>
    </row>
    <row r="675" spans="14:14">
      <c r="N675" s="184" t="str">
        <f>IF(M675&gt;riepilogo!$D$5,"dopo" &amp; B675,"prima" &amp; B675)</f>
        <v>prima</v>
      </c>
    </row>
    <row r="676" spans="14:14">
      <c r="N676" s="184" t="str">
        <f>IF(M676&gt;riepilogo!$D$5,"dopo" &amp; B676,"prima" &amp; B676)</f>
        <v>prima</v>
      </c>
    </row>
    <row r="677" spans="14:14">
      <c r="N677" s="184" t="str">
        <f>IF(M677&gt;riepilogo!$D$5,"dopo" &amp; B677,"prima" &amp; B677)</f>
        <v>prima</v>
      </c>
    </row>
    <row r="678" spans="14:14">
      <c r="N678" s="184" t="str">
        <f>IF(M678&gt;riepilogo!$D$5,"dopo" &amp; B678,"prima" &amp; B678)</f>
        <v>prima</v>
      </c>
    </row>
    <row r="679" spans="14:14">
      <c r="N679" s="184" t="str">
        <f>IF(M679&gt;riepilogo!$D$5,"dopo" &amp; B679,"prima" &amp; B679)</f>
        <v>prima</v>
      </c>
    </row>
    <row r="680" spans="14:14">
      <c r="N680" s="184" t="str">
        <f>IF(M680&gt;riepilogo!$D$5,"dopo" &amp; B680,"prima" &amp; B680)</f>
        <v>prima</v>
      </c>
    </row>
    <row r="681" spans="14:14">
      <c r="N681" s="184" t="str">
        <f>IF(M681&gt;riepilogo!$D$5,"dopo" &amp; B681,"prima" &amp; B681)</f>
        <v>prima</v>
      </c>
    </row>
    <row r="682" spans="14:14">
      <c r="N682" s="184" t="str">
        <f>IF(M682&gt;riepilogo!$D$5,"dopo" &amp; B682,"prima" &amp; B682)</f>
        <v>prima</v>
      </c>
    </row>
    <row r="683" spans="14:14">
      <c r="N683" s="184" t="str">
        <f>IF(M683&gt;riepilogo!$D$5,"dopo" &amp; B683,"prima" &amp; B683)</f>
        <v>prima</v>
      </c>
    </row>
    <row r="684" spans="14:14">
      <c r="N684" s="184" t="str">
        <f>IF(M684&gt;riepilogo!$D$5,"dopo" &amp; B684,"prima" &amp; B684)</f>
        <v>prima</v>
      </c>
    </row>
    <row r="685" spans="14:14">
      <c r="N685" s="184" t="str">
        <f>IF(M685&gt;riepilogo!$D$5,"dopo" &amp; B685,"prima" &amp; B685)</f>
        <v>prima</v>
      </c>
    </row>
    <row r="686" spans="14:14">
      <c r="N686" s="184" t="str">
        <f>IF(M686&gt;riepilogo!$D$5,"dopo" &amp; B686,"prima" &amp; B686)</f>
        <v>prima</v>
      </c>
    </row>
    <row r="687" spans="14:14">
      <c r="N687" s="184" t="str">
        <f>IF(M687&gt;riepilogo!$D$5,"dopo" &amp; B687,"prima" &amp; B687)</f>
        <v>prima</v>
      </c>
    </row>
    <row r="688" spans="14:14">
      <c r="N688" s="184" t="str">
        <f>IF(M688&gt;riepilogo!$D$5,"dopo" &amp; B688,"prima" &amp; B688)</f>
        <v>prima</v>
      </c>
    </row>
    <row r="689" spans="14:14">
      <c r="N689" s="184" t="str">
        <f>IF(M689&gt;riepilogo!$D$5,"dopo" &amp; B689,"prima" &amp; B689)</f>
        <v>prima</v>
      </c>
    </row>
    <row r="690" spans="14:14">
      <c r="N690" s="184" t="str">
        <f>IF(M690&gt;riepilogo!$D$5,"dopo" &amp; B690,"prima" &amp; B690)</f>
        <v>prima</v>
      </c>
    </row>
    <row r="691" spans="14:14">
      <c r="N691" s="184" t="str">
        <f>IF(M691&gt;riepilogo!$D$5,"dopo" &amp; B691,"prima" &amp; B691)</f>
        <v>prima</v>
      </c>
    </row>
    <row r="692" spans="14:14">
      <c r="N692" s="184" t="str">
        <f>IF(M692&gt;riepilogo!$D$5,"dopo" &amp; B692,"prima" &amp; B692)</f>
        <v>prima</v>
      </c>
    </row>
    <row r="693" spans="14:14">
      <c r="N693" s="184" t="str">
        <f>IF(M693&gt;riepilogo!$D$5,"dopo" &amp; B693,"prima" &amp; B693)</f>
        <v>prima</v>
      </c>
    </row>
    <row r="694" spans="14:14">
      <c r="N694" s="184" t="str">
        <f>IF(M694&gt;riepilogo!$D$5,"dopo" &amp; B694,"prima" &amp; B694)</f>
        <v>prima</v>
      </c>
    </row>
    <row r="695" spans="14:14">
      <c r="N695" s="184" t="str">
        <f>IF(M695&gt;riepilogo!$D$5,"dopo" &amp; B695,"prima" &amp; B695)</f>
        <v>prima</v>
      </c>
    </row>
    <row r="696" spans="14:14">
      <c r="N696" s="184" t="str">
        <f>IF(M696&gt;riepilogo!$D$5,"dopo" &amp; B696,"prima" &amp; B696)</f>
        <v>prima</v>
      </c>
    </row>
    <row r="697" spans="14:14">
      <c r="N697" s="184" t="str">
        <f>IF(M697&gt;riepilogo!$D$5,"dopo" &amp; B697,"prima" &amp; B697)</f>
        <v>prima</v>
      </c>
    </row>
    <row r="698" spans="14:14">
      <c r="N698" s="184" t="str">
        <f>IF(M698&gt;riepilogo!$D$5,"dopo" &amp; B698,"prima" &amp; B698)</f>
        <v>prima</v>
      </c>
    </row>
    <row r="699" spans="14:14">
      <c r="N699" s="184" t="str">
        <f>IF(M699&gt;riepilogo!$D$5,"dopo" &amp; B699,"prima" &amp; B699)</f>
        <v>prima</v>
      </c>
    </row>
    <row r="700" spans="14:14">
      <c r="N700" s="184" t="str">
        <f>IF(M700&gt;riepilogo!$D$5,"dopo" &amp; B700,"prima" &amp; B700)</f>
        <v>prima</v>
      </c>
    </row>
    <row r="701" spans="14:14">
      <c r="N701" s="184" t="str">
        <f>IF(M701&gt;riepilogo!$D$5,"dopo" &amp; B701,"prima" &amp; B701)</f>
        <v>prima</v>
      </c>
    </row>
    <row r="702" spans="14:14">
      <c r="N702" s="184" t="str">
        <f>IF(M702&gt;riepilogo!$D$5,"dopo" &amp; B702,"prima" &amp; B702)</f>
        <v>prima</v>
      </c>
    </row>
    <row r="703" spans="14:14">
      <c r="N703" s="184" t="str">
        <f>IF(M703&gt;riepilogo!$D$5,"dopo" &amp; B703,"prima" &amp; B703)</f>
        <v>prima</v>
      </c>
    </row>
    <row r="704" spans="14:14">
      <c r="N704" s="184" t="str">
        <f>IF(M704&gt;riepilogo!$D$5,"dopo" &amp; B704,"prima" &amp; B704)</f>
        <v>prima</v>
      </c>
    </row>
    <row r="705" spans="14:14">
      <c r="N705" s="184" t="str">
        <f>IF(M705&gt;riepilogo!$D$5,"dopo" &amp; B705,"prima" &amp; B705)</f>
        <v>prima</v>
      </c>
    </row>
    <row r="706" spans="14:14">
      <c r="N706" s="184" t="str">
        <f>IF(M706&gt;riepilogo!$D$5,"dopo" &amp; B706,"prima" &amp; B706)</f>
        <v>prima</v>
      </c>
    </row>
    <row r="707" spans="14:14">
      <c r="N707" s="184" t="str">
        <f>IF(M707&gt;riepilogo!$D$5,"dopo" &amp; B707,"prima" &amp; B707)</f>
        <v>prima</v>
      </c>
    </row>
    <row r="708" spans="14:14">
      <c r="N708" s="184" t="str">
        <f>IF(M708&gt;riepilogo!$D$5,"dopo" &amp; B708,"prima" &amp; B708)</f>
        <v>prima</v>
      </c>
    </row>
    <row r="709" spans="14:14">
      <c r="N709" s="184" t="str">
        <f>IF(M709&gt;riepilogo!$D$5,"dopo" &amp; B709,"prima" &amp; B709)</f>
        <v>prima</v>
      </c>
    </row>
    <row r="710" spans="14:14">
      <c r="N710" s="184" t="str">
        <f>IF(M710&gt;riepilogo!$D$5,"dopo" &amp; B710,"prima" &amp; B710)</f>
        <v>prima</v>
      </c>
    </row>
    <row r="711" spans="14:14">
      <c r="N711" s="184" t="str">
        <f>IF(M711&gt;riepilogo!$D$5,"dopo" &amp; B711,"prima" &amp; B711)</f>
        <v>prima</v>
      </c>
    </row>
    <row r="712" spans="14:14">
      <c r="N712" s="184" t="str">
        <f>IF(M712&gt;riepilogo!$D$5,"dopo" &amp; B712,"prima" &amp; B712)</f>
        <v>prima</v>
      </c>
    </row>
    <row r="713" spans="14:14">
      <c r="N713" s="184" t="str">
        <f>IF(M713&gt;riepilogo!$D$5,"dopo" &amp; B713,"prima" &amp; B713)</f>
        <v>prima</v>
      </c>
    </row>
    <row r="714" spans="14:14">
      <c r="N714" s="184" t="str">
        <f>IF(M714&gt;riepilogo!$D$5,"dopo" &amp; B714,"prima" &amp; B714)</f>
        <v>prima</v>
      </c>
    </row>
    <row r="715" spans="14:14">
      <c r="N715" s="184" t="str">
        <f>IF(M715&gt;riepilogo!$D$5,"dopo" &amp; B715,"prima" &amp; B715)</f>
        <v>prima</v>
      </c>
    </row>
    <row r="716" spans="14:14">
      <c r="N716" s="184" t="str">
        <f>IF(M716&gt;riepilogo!$D$5,"dopo" &amp; B716,"prima" &amp; B716)</f>
        <v>prima</v>
      </c>
    </row>
    <row r="717" spans="14:14">
      <c r="N717" s="184" t="str">
        <f>IF(M717&gt;riepilogo!$D$5,"dopo" &amp; B717,"prima" &amp; B717)</f>
        <v>prima</v>
      </c>
    </row>
    <row r="718" spans="14:14">
      <c r="N718" s="184" t="str">
        <f>IF(M718&gt;riepilogo!$D$5,"dopo" &amp; B718,"prima" &amp; B718)</f>
        <v>prima</v>
      </c>
    </row>
    <row r="719" spans="14:14">
      <c r="N719" s="184" t="str">
        <f>IF(M719&gt;riepilogo!$D$5,"dopo" &amp; B719,"prima" &amp; B719)</f>
        <v>prima</v>
      </c>
    </row>
    <row r="720" spans="14:14">
      <c r="N720" s="184" t="str">
        <f>IF(M720&gt;riepilogo!$D$5,"dopo" &amp; B720,"prima" &amp; B720)</f>
        <v>prima</v>
      </c>
    </row>
    <row r="721" spans="14:14">
      <c r="N721" s="184" t="str">
        <f>IF(M721&gt;riepilogo!$D$5,"dopo" &amp; B721,"prima" &amp; B721)</f>
        <v>prima</v>
      </c>
    </row>
    <row r="722" spans="14:14">
      <c r="N722" s="184" t="str">
        <f>IF(M722&gt;riepilogo!$D$5,"dopo" &amp; B722,"prima" &amp; B722)</f>
        <v>prima</v>
      </c>
    </row>
    <row r="723" spans="14:14">
      <c r="N723" s="184" t="str">
        <f>IF(M723&gt;riepilogo!$D$5,"dopo" &amp; B723,"prima" &amp; B723)</f>
        <v>prima</v>
      </c>
    </row>
    <row r="724" spans="14:14">
      <c r="N724" s="184" t="str">
        <f>IF(M724&gt;riepilogo!$D$5,"dopo" &amp; B724,"prima" &amp; B724)</f>
        <v>prima</v>
      </c>
    </row>
    <row r="725" spans="14:14">
      <c r="N725" s="184" t="str">
        <f>IF(M725&gt;riepilogo!$D$5,"dopo" &amp; B725,"prima" &amp; B725)</f>
        <v>prima</v>
      </c>
    </row>
    <row r="726" spans="14:14">
      <c r="N726" s="184" t="str">
        <f>IF(M726&gt;riepilogo!$D$5,"dopo" &amp; B726,"prima" &amp; B726)</f>
        <v>prima</v>
      </c>
    </row>
    <row r="727" spans="14:14">
      <c r="N727" s="184" t="str">
        <f>IF(M727&gt;riepilogo!$D$5,"dopo" &amp; B727,"prima" &amp; B727)</f>
        <v>prima</v>
      </c>
    </row>
    <row r="728" spans="14:14">
      <c r="N728" s="184" t="str">
        <f>IF(M728&gt;riepilogo!$D$5,"dopo" &amp; B728,"prima" &amp; B728)</f>
        <v>prima</v>
      </c>
    </row>
    <row r="729" spans="14:14">
      <c r="N729" s="184" t="str">
        <f>IF(M729&gt;riepilogo!$D$5,"dopo" &amp; B729,"prima" &amp; B729)</f>
        <v>prima</v>
      </c>
    </row>
    <row r="730" spans="14:14">
      <c r="N730" s="184" t="str">
        <f>IF(M730&gt;riepilogo!$D$5,"dopo" &amp; B730,"prima" &amp; B730)</f>
        <v>prima</v>
      </c>
    </row>
    <row r="731" spans="14:14">
      <c r="N731" s="184" t="str">
        <f>IF(M731&gt;riepilogo!$D$5,"dopo" &amp; B731,"prima" &amp; B731)</f>
        <v>prima</v>
      </c>
    </row>
    <row r="732" spans="14:14">
      <c r="N732" s="184" t="str">
        <f>IF(M732&gt;riepilogo!$D$5,"dopo" &amp; B732,"prima" &amp; B732)</f>
        <v>prima</v>
      </c>
    </row>
    <row r="733" spans="14:14">
      <c r="N733" s="184" t="str">
        <f>IF(M733&gt;riepilogo!$D$5,"dopo" &amp; B733,"prima" &amp; B733)</f>
        <v>prima</v>
      </c>
    </row>
    <row r="734" spans="14:14">
      <c r="N734" s="184" t="str">
        <f>IF(M734&gt;riepilogo!$D$5,"dopo" &amp; B734,"prima" &amp; B734)</f>
        <v>prima</v>
      </c>
    </row>
    <row r="735" spans="14:14">
      <c r="N735" s="184" t="str">
        <f>IF(M735&gt;riepilogo!$D$5,"dopo" &amp; B735,"prima" &amp; B735)</f>
        <v>prima</v>
      </c>
    </row>
    <row r="736" spans="14:14">
      <c r="N736" s="184" t="str">
        <f>IF(M736&gt;riepilogo!$D$5,"dopo" &amp; B736,"prima" &amp; B736)</f>
        <v>prima</v>
      </c>
    </row>
    <row r="737" spans="14:14">
      <c r="N737" s="184" t="str">
        <f>IF(M737&gt;riepilogo!$D$5,"dopo" &amp; B737,"prima" &amp; B737)</f>
        <v>prima</v>
      </c>
    </row>
    <row r="738" spans="14:14">
      <c r="N738" s="184" t="str">
        <f>IF(M738&gt;riepilogo!$D$5,"dopo" &amp; B738,"prima" &amp; B738)</f>
        <v>prima</v>
      </c>
    </row>
    <row r="739" spans="14:14">
      <c r="N739" s="184" t="str">
        <f>IF(M739&gt;riepilogo!$D$5,"dopo" &amp; B739,"prima" &amp; B739)</f>
        <v>prima</v>
      </c>
    </row>
    <row r="740" spans="14:14">
      <c r="N740" s="184" t="str">
        <f>IF(M740&gt;riepilogo!$D$5,"dopo" &amp; B740,"prima" &amp; B740)</f>
        <v>prima</v>
      </c>
    </row>
    <row r="741" spans="14:14">
      <c r="N741" s="184" t="str">
        <f>IF(M741&gt;riepilogo!$D$5,"dopo" &amp; B741,"prima" &amp; B741)</f>
        <v>prima</v>
      </c>
    </row>
    <row r="742" spans="14:14">
      <c r="N742" s="184" t="str">
        <f>IF(M742&gt;riepilogo!$D$5,"dopo" &amp; B742,"prima" &amp; B742)</f>
        <v>prima</v>
      </c>
    </row>
    <row r="743" spans="14:14">
      <c r="N743" s="184" t="str">
        <f>IF(M743&gt;riepilogo!$D$5,"dopo" &amp; B743,"prima" &amp; B743)</f>
        <v>prima</v>
      </c>
    </row>
    <row r="744" spans="14:14">
      <c r="N744" s="184" t="str">
        <f>IF(M744&gt;riepilogo!$D$5,"dopo" &amp; B744,"prima" &amp; B744)</f>
        <v>prima</v>
      </c>
    </row>
    <row r="745" spans="14:14">
      <c r="N745" s="184" t="str">
        <f>IF(M745&gt;riepilogo!$D$5,"dopo" &amp; B745,"prima" &amp; B745)</f>
        <v>prima</v>
      </c>
    </row>
    <row r="746" spans="14:14">
      <c r="N746" s="184" t="str">
        <f>IF(M746&gt;riepilogo!$D$5,"dopo" &amp; B746,"prima" &amp; B746)</f>
        <v>prima</v>
      </c>
    </row>
    <row r="747" spans="14:14">
      <c r="N747" s="184" t="str">
        <f>IF(M747&gt;riepilogo!$D$5,"dopo" &amp; B747,"prima" &amp; B747)</f>
        <v>prima</v>
      </c>
    </row>
    <row r="748" spans="14:14">
      <c r="N748" s="184" t="str">
        <f>IF(M748&gt;riepilogo!$D$5,"dopo" &amp; B748,"prima" &amp; B748)</f>
        <v>prima</v>
      </c>
    </row>
    <row r="749" spans="14:14">
      <c r="N749" s="184" t="str">
        <f>IF(M749&gt;riepilogo!$D$5,"dopo" &amp; B749,"prima" &amp; B749)</f>
        <v>prima</v>
      </c>
    </row>
    <row r="750" spans="14:14">
      <c r="N750" s="184" t="str">
        <f>IF(M750&gt;riepilogo!$D$5,"dopo" &amp; B750,"prima" &amp; B750)</f>
        <v>prima</v>
      </c>
    </row>
    <row r="751" spans="14:14">
      <c r="N751" s="184" t="str">
        <f>IF(M751&gt;riepilogo!$D$5,"dopo" &amp; B751,"prima" &amp; B751)</f>
        <v>prima</v>
      </c>
    </row>
    <row r="752" spans="14:14">
      <c r="N752" s="184" t="str">
        <f>IF(M752&gt;riepilogo!$D$5,"dopo" &amp; B752,"prima" &amp; B752)</f>
        <v>prima</v>
      </c>
    </row>
    <row r="753" spans="14:14">
      <c r="N753" s="184" t="str">
        <f>IF(M753&gt;riepilogo!$D$5,"dopo" &amp; B753,"prima" &amp; B753)</f>
        <v>prima</v>
      </c>
    </row>
    <row r="754" spans="14:14">
      <c r="N754" s="184" t="str">
        <f>IF(M754&gt;riepilogo!$D$5,"dopo" &amp; B754,"prima" &amp; B754)</f>
        <v>prima</v>
      </c>
    </row>
    <row r="755" spans="14:14">
      <c r="N755" s="184" t="str">
        <f>IF(M755&gt;riepilogo!$D$5,"dopo" &amp; B755,"prima" &amp; B755)</f>
        <v>prima</v>
      </c>
    </row>
    <row r="756" spans="14:14">
      <c r="N756" s="184" t="str">
        <f>IF(M756&gt;riepilogo!$D$5,"dopo" &amp; B756,"prima" &amp; B756)</f>
        <v>prima</v>
      </c>
    </row>
    <row r="757" spans="14:14">
      <c r="N757" s="184" t="str">
        <f>IF(M757&gt;riepilogo!$D$5,"dopo" &amp; B757,"prima" &amp; B757)</f>
        <v>prima</v>
      </c>
    </row>
    <row r="758" spans="14:14">
      <c r="N758" s="184" t="str">
        <f>IF(M758&gt;riepilogo!$D$5,"dopo" &amp; B758,"prima" &amp; B758)</f>
        <v>prima</v>
      </c>
    </row>
    <row r="759" spans="14:14">
      <c r="N759" s="184" t="str">
        <f>IF(M759&gt;riepilogo!$D$5,"dopo" &amp; B759,"prima" &amp; B759)</f>
        <v>prima</v>
      </c>
    </row>
    <row r="760" spans="14:14">
      <c r="N760" s="184" t="str">
        <f>IF(M760&gt;riepilogo!$D$5,"dopo" &amp; B760,"prima" &amp; B760)</f>
        <v>prima</v>
      </c>
    </row>
    <row r="761" spans="14:14">
      <c r="N761" s="184" t="str">
        <f>IF(M761&gt;riepilogo!$D$5,"dopo" &amp; B761,"prima" &amp; B761)</f>
        <v>prima</v>
      </c>
    </row>
    <row r="762" spans="14:14">
      <c r="N762" s="184" t="str">
        <f>IF(M762&gt;riepilogo!$D$5,"dopo" &amp; B762,"prima" &amp; B762)</f>
        <v>prima</v>
      </c>
    </row>
    <row r="763" spans="14:14">
      <c r="N763" s="184" t="str">
        <f>IF(M763&gt;riepilogo!$D$5,"dopo" &amp; B763,"prima" &amp; B763)</f>
        <v>prima</v>
      </c>
    </row>
    <row r="764" spans="14:14">
      <c r="N764" s="184" t="str">
        <f>IF(M764&gt;riepilogo!$D$5,"dopo" &amp; B764,"prima" &amp; B764)</f>
        <v>prima</v>
      </c>
    </row>
    <row r="765" spans="14:14">
      <c r="N765" s="184" t="str">
        <f>IF(M765&gt;riepilogo!$D$5,"dopo" &amp; B765,"prima" &amp; B765)</f>
        <v>prima</v>
      </c>
    </row>
    <row r="766" spans="14:14">
      <c r="N766" s="184" t="str">
        <f>IF(M766&gt;riepilogo!$D$5,"dopo" &amp; B766,"prima" &amp; B766)</f>
        <v>prima</v>
      </c>
    </row>
    <row r="767" spans="14:14">
      <c r="N767" s="184" t="str">
        <f>IF(M767&gt;riepilogo!$D$5,"dopo" &amp; B767,"prima" &amp; B767)</f>
        <v>prima</v>
      </c>
    </row>
    <row r="768" spans="14:14">
      <c r="N768" s="184" t="str">
        <f>IF(M768&gt;riepilogo!$D$5,"dopo" &amp; B768,"prima" &amp; B768)</f>
        <v>prima</v>
      </c>
    </row>
    <row r="769" spans="14:14">
      <c r="N769" s="184" t="str">
        <f>IF(M769&gt;riepilogo!$D$5,"dopo" &amp; B769,"prima" &amp; B769)</f>
        <v>prima</v>
      </c>
    </row>
    <row r="770" spans="14:14">
      <c r="N770" s="184" t="str">
        <f>IF(M770&gt;riepilogo!$D$5,"dopo" &amp; B770,"prima" &amp; B770)</f>
        <v>prima</v>
      </c>
    </row>
    <row r="771" spans="14:14">
      <c r="N771" s="184" t="str">
        <f>IF(M771&gt;riepilogo!$D$5,"dopo" &amp; B771,"prima" &amp; B771)</f>
        <v>prima</v>
      </c>
    </row>
    <row r="772" spans="14:14">
      <c r="N772" s="184" t="str">
        <f>IF(M772&gt;riepilogo!$D$5,"dopo" &amp; B772,"prima" &amp; B772)</f>
        <v>prima</v>
      </c>
    </row>
    <row r="773" spans="14:14">
      <c r="N773" s="184" t="str">
        <f>IF(M773&gt;riepilogo!$D$5,"dopo" &amp; B773,"prima" &amp; B773)</f>
        <v>prima</v>
      </c>
    </row>
    <row r="774" spans="14:14">
      <c r="N774" s="184" t="str">
        <f>IF(M774&gt;riepilogo!$D$5,"dopo" &amp; B774,"prima" &amp; B774)</f>
        <v>prima</v>
      </c>
    </row>
    <row r="775" spans="14:14">
      <c r="N775" s="184" t="str">
        <f>IF(M775&gt;riepilogo!$D$5,"dopo" &amp; B775,"prima" &amp; B775)</f>
        <v>prima</v>
      </c>
    </row>
    <row r="776" spans="14:14">
      <c r="N776" s="184" t="str">
        <f>IF(M776&gt;riepilogo!$D$5,"dopo" &amp; B776,"prima" &amp; B776)</f>
        <v>prima</v>
      </c>
    </row>
    <row r="777" spans="14:14">
      <c r="N777" s="184" t="str">
        <f>IF(M777&gt;riepilogo!$D$5,"dopo" &amp; B777,"prima" &amp; B777)</f>
        <v>prima</v>
      </c>
    </row>
    <row r="778" spans="14:14">
      <c r="N778" s="184" t="str">
        <f>IF(M778&gt;riepilogo!$D$5,"dopo" &amp; B778,"prima" &amp; B778)</f>
        <v>prima</v>
      </c>
    </row>
    <row r="779" spans="14:14">
      <c r="N779" s="184" t="str">
        <f>IF(M779&gt;riepilogo!$D$5,"dopo" &amp; B779,"prima" &amp; B779)</f>
        <v>prima</v>
      </c>
    </row>
    <row r="780" spans="14:14">
      <c r="N780" s="184" t="str">
        <f>IF(M780&gt;riepilogo!$D$5,"dopo" &amp; B780,"prima" &amp; B780)</f>
        <v>prima</v>
      </c>
    </row>
    <row r="781" spans="14:14">
      <c r="N781" s="184" t="str">
        <f>IF(M781&gt;riepilogo!$D$5,"dopo" &amp; B781,"prima" &amp; B781)</f>
        <v>prima</v>
      </c>
    </row>
    <row r="782" spans="14:14">
      <c r="N782" s="184" t="str">
        <f>IF(M782&gt;riepilogo!$D$5,"dopo" &amp; B782,"prima" &amp; B782)</f>
        <v>prima</v>
      </c>
    </row>
    <row r="783" spans="14:14">
      <c r="N783" s="184" t="str">
        <f>IF(M783&gt;riepilogo!$D$5,"dopo" &amp; B783,"prima" &amp; B783)</f>
        <v>prima</v>
      </c>
    </row>
    <row r="784" spans="14:14">
      <c r="N784" s="184" t="str">
        <f>IF(M784&gt;riepilogo!$D$5,"dopo" &amp; B784,"prima" &amp; B784)</f>
        <v>prima</v>
      </c>
    </row>
    <row r="785" spans="14:14">
      <c r="N785" s="184" t="str">
        <f>IF(M785&gt;riepilogo!$D$5,"dopo" &amp; B785,"prima" &amp; B785)</f>
        <v>prima</v>
      </c>
    </row>
    <row r="786" spans="14:14">
      <c r="N786" s="184" t="str">
        <f>IF(M786&gt;riepilogo!$D$5,"dopo" &amp; B786,"prima" &amp; B786)</f>
        <v>prima</v>
      </c>
    </row>
    <row r="787" spans="14:14">
      <c r="N787" s="184" t="str">
        <f>IF(M787&gt;riepilogo!$D$5,"dopo" &amp; B787,"prima" &amp; B787)</f>
        <v>prima</v>
      </c>
    </row>
    <row r="788" spans="14:14">
      <c r="N788" s="184" t="str">
        <f>IF(M788&gt;riepilogo!$D$5,"dopo" &amp; B788,"prima" &amp; B788)</f>
        <v>prima</v>
      </c>
    </row>
    <row r="789" spans="14:14">
      <c r="N789" s="184" t="str">
        <f>IF(M789&gt;riepilogo!$D$5,"dopo" &amp; B789,"prima" &amp; B789)</f>
        <v>prima</v>
      </c>
    </row>
    <row r="790" spans="14:14">
      <c r="N790" s="184" t="str">
        <f>IF(M790&gt;riepilogo!$D$5,"dopo" &amp; B790,"prima" &amp; B790)</f>
        <v>prima</v>
      </c>
    </row>
    <row r="791" spans="14:14">
      <c r="N791" s="184" t="str">
        <f>IF(M791&gt;riepilogo!$D$5,"dopo" &amp; B791,"prima" &amp; B791)</f>
        <v>prima</v>
      </c>
    </row>
    <row r="792" spans="14:14">
      <c r="N792" s="184" t="str">
        <f>IF(M792&gt;riepilogo!$D$5,"dopo" &amp; B792,"prima" &amp; B792)</f>
        <v>prima</v>
      </c>
    </row>
    <row r="793" spans="14:14">
      <c r="N793" s="184" t="str">
        <f>IF(M793&gt;riepilogo!$D$5,"dopo" &amp; B793,"prima" &amp; B793)</f>
        <v>prima</v>
      </c>
    </row>
    <row r="794" spans="14:14">
      <c r="N794" s="184" t="str">
        <f>IF(M794&gt;riepilogo!$D$5,"dopo" &amp; B794,"prima" &amp; B794)</f>
        <v>prima</v>
      </c>
    </row>
    <row r="795" spans="14:14">
      <c r="N795" s="184" t="str">
        <f>IF(M795&gt;riepilogo!$D$5,"dopo" &amp; B795,"prima" &amp; B795)</f>
        <v>prima</v>
      </c>
    </row>
    <row r="796" spans="14:14">
      <c r="N796" s="184" t="str">
        <f>IF(M796&gt;riepilogo!$D$5,"dopo" &amp; B796,"prima" &amp; B796)</f>
        <v>prima</v>
      </c>
    </row>
    <row r="797" spans="14:14">
      <c r="N797" s="184" t="str">
        <f>IF(M797&gt;riepilogo!$D$5,"dopo" &amp; B797,"prima" &amp; B797)</f>
        <v>prima</v>
      </c>
    </row>
    <row r="798" spans="14:14">
      <c r="N798" s="184" t="str">
        <f>IF(M798&gt;riepilogo!$D$5,"dopo" &amp; B798,"prima" &amp; B798)</f>
        <v>prima</v>
      </c>
    </row>
    <row r="799" spans="14:14">
      <c r="N799" s="184" t="str">
        <f>IF(M799&gt;riepilogo!$D$5,"dopo" &amp; B799,"prima" &amp; B799)</f>
        <v>prima</v>
      </c>
    </row>
    <row r="800" spans="14:14">
      <c r="N800" s="184" t="str">
        <f>IF(M800&gt;riepilogo!$D$5,"dopo" &amp; B800,"prima" &amp; B800)</f>
        <v>prima</v>
      </c>
    </row>
    <row r="801" spans="14:14">
      <c r="N801" s="184" t="str">
        <f>IF(M801&gt;riepilogo!$D$5,"dopo" &amp; B801,"prima" &amp; B801)</f>
        <v>prima</v>
      </c>
    </row>
    <row r="802" spans="14:14">
      <c r="N802" s="184" t="str">
        <f>IF(M802&gt;riepilogo!$D$5,"dopo" &amp; B802,"prima" &amp; B802)</f>
        <v>prima</v>
      </c>
    </row>
    <row r="803" spans="14:14">
      <c r="N803" s="184" t="str">
        <f>IF(M803&gt;riepilogo!$D$5,"dopo" &amp; B803,"prima" &amp; B803)</f>
        <v>prima</v>
      </c>
    </row>
    <row r="804" spans="14:14">
      <c r="N804" s="184" t="str">
        <f>IF(M804&gt;riepilogo!$D$5,"dopo" &amp; B804,"prima" &amp; B804)</f>
        <v>prima</v>
      </c>
    </row>
    <row r="805" spans="14:14">
      <c r="N805" s="184" t="str">
        <f>IF(M805&gt;riepilogo!$D$5,"dopo" &amp; B805,"prima" &amp; B805)</f>
        <v>prima</v>
      </c>
    </row>
    <row r="806" spans="14:14">
      <c r="N806" s="184" t="str">
        <f>IF(M806&gt;riepilogo!$D$5,"dopo" &amp; B806,"prima" &amp; B806)</f>
        <v>prima</v>
      </c>
    </row>
    <row r="807" spans="14:14">
      <c r="N807" s="184" t="str">
        <f>IF(M807&gt;riepilogo!$D$5,"dopo" &amp; B807,"prima" &amp; B807)</f>
        <v>prima</v>
      </c>
    </row>
    <row r="808" spans="14:14">
      <c r="N808" s="184" t="str">
        <f>IF(M808&gt;riepilogo!$D$5,"dopo" &amp; B808,"prima" &amp; B808)</f>
        <v>prima</v>
      </c>
    </row>
    <row r="809" spans="14:14">
      <c r="N809" s="184" t="str">
        <f>IF(M809&gt;riepilogo!$D$5,"dopo" &amp; B809,"prima" &amp; B809)</f>
        <v>prima</v>
      </c>
    </row>
    <row r="810" spans="14:14">
      <c r="N810" s="184" t="str">
        <f>IF(M810&gt;riepilogo!$D$5,"dopo" &amp; B810,"prima" &amp; B810)</f>
        <v>prima</v>
      </c>
    </row>
    <row r="811" spans="14:14">
      <c r="N811" s="184" t="str">
        <f>IF(M811&gt;riepilogo!$D$5,"dopo" &amp; B811,"prima" &amp; B811)</f>
        <v>prima</v>
      </c>
    </row>
    <row r="812" spans="14:14">
      <c r="N812" s="184" t="str">
        <f>IF(M812&gt;riepilogo!$D$5,"dopo" &amp; B812,"prima" &amp; B812)</f>
        <v>prima</v>
      </c>
    </row>
    <row r="813" spans="14:14">
      <c r="N813" s="184" t="str">
        <f>IF(M813&gt;riepilogo!$D$5,"dopo" &amp; B813,"prima" &amp; B813)</f>
        <v>prima</v>
      </c>
    </row>
    <row r="814" spans="14:14">
      <c r="N814" s="184" t="str">
        <f>IF(M814&gt;riepilogo!$D$5,"dopo" &amp; B814,"prima" &amp; B814)</f>
        <v>prima</v>
      </c>
    </row>
    <row r="815" spans="14:14">
      <c r="N815" s="184" t="str">
        <f>IF(M815&gt;riepilogo!$D$5,"dopo" &amp; B815,"prima" &amp; B815)</f>
        <v>prima</v>
      </c>
    </row>
    <row r="816" spans="14:14">
      <c r="N816" s="184" t="str">
        <f>IF(M816&gt;riepilogo!$D$5,"dopo" &amp; B816,"prima" &amp; B816)</f>
        <v>prima</v>
      </c>
    </row>
    <row r="817" spans="14:14">
      <c r="N817" s="184" t="str">
        <f>IF(M817&gt;riepilogo!$D$5,"dopo" &amp; B817,"prima" &amp; B817)</f>
        <v>prima</v>
      </c>
    </row>
    <row r="818" spans="14:14">
      <c r="N818" s="184" t="str">
        <f>IF(M818&gt;riepilogo!$D$5,"dopo" &amp; B818,"prima" &amp; B818)</f>
        <v>prima</v>
      </c>
    </row>
    <row r="819" spans="14:14">
      <c r="N819" s="184" t="str">
        <f>IF(M819&gt;riepilogo!$D$5,"dopo" &amp; B819,"prima" &amp; B819)</f>
        <v>prima</v>
      </c>
    </row>
    <row r="820" spans="14:14">
      <c r="N820" s="184" t="str">
        <f>IF(M820&gt;riepilogo!$D$5,"dopo" &amp; B820,"prima" &amp; B820)</f>
        <v>prima</v>
      </c>
    </row>
    <row r="821" spans="14:14">
      <c r="N821" s="184" t="str">
        <f>IF(M821&gt;riepilogo!$D$5,"dopo" &amp; B821,"prima" &amp; B821)</f>
        <v>prima</v>
      </c>
    </row>
    <row r="822" spans="14:14">
      <c r="N822" s="184" t="str">
        <f>IF(M822&gt;riepilogo!$D$5,"dopo" &amp; B822,"prima" &amp; B822)</f>
        <v>prima</v>
      </c>
    </row>
    <row r="823" spans="14:14">
      <c r="N823" s="184" t="str">
        <f>IF(M823&gt;riepilogo!$D$5,"dopo" &amp; B823,"prima" &amp; B823)</f>
        <v>prima</v>
      </c>
    </row>
    <row r="824" spans="14:14">
      <c r="N824" s="184" t="str">
        <f>IF(M824&gt;riepilogo!$D$5,"dopo" &amp; B824,"prima" &amp; B824)</f>
        <v>prima</v>
      </c>
    </row>
    <row r="825" spans="14:14">
      <c r="N825" s="184" t="str">
        <f>IF(M825&gt;riepilogo!$D$5,"dopo" &amp; B825,"prima" &amp; B825)</f>
        <v>prima</v>
      </c>
    </row>
    <row r="826" spans="14:14">
      <c r="N826" s="184" t="str">
        <f>IF(M826&gt;riepilogo!$D$5,"dopo" &amp; B826,"prima" &amp; B826)</f>
        <v>prima</v>
      </c>
    </row>
    <row r="827" spans="14:14">
      <c r="N827" s="184" t="str">
        <f>IF(M827&gt;riepilogo!$D$5,"dopo" &amp; B827,"prima" &amp; B827)</f>
        <v>prima</v>
      </c>
    </row>
    <row r="828" spans="14:14">
      <c r="N828" s="184" t="str">
        <f>IF(M828&gt;riepilogo!$D$5,"dopo" &amp; B828,"prima" &amp; B828)</f>
        <v>prima</v>
      </c>
    </row>
    <row r="829" spans="14:14">
      <c r="N829" s="184" t="str">
        <f>IF(M829&gt;riepilogo!$D$5,"dopo" &amp; B829,"prima" &amp; B829)</f>
        <v>prima</v>
      </c>
    </row>
    <row r="830" spans="14:14">
      <c r="N830" s="184" t="str">
        <f>IF(M830&gt;riepilogo!$D$5,"dopo" &amp; B830,"prima" &amp; B830)</f>
        <v>prima</v>
      </c>
    </row>
    <row r="831" spans="14:14">
      <c r="N831" s="184" t="str">
        <f>IF(M831&gt;riepilogo!$D$5,"dopo" &amp; B831,"prima" &amp; B831)</f>
        <v>prima</v>
      </c>
    </row>
    <row r="832" spans="14:14">
      <c r="N832" s="184" t="str">
        <f>IF(M832&gt;riepilogo!$D$5,"dopo" &amp; B832,"prima" &amp; B832)</f>
        <v>prima</v>
      </c>
    </row>
    <row r="833" spans="14:14">
      <c r="N833" s="184" t="str">
        <f>IF(M833&gt;riepilogo!$D$5,"dopo" &amp; B833,"prima" &amp; B833)</f>
        <v>prima</v>
      </c>
    </row>
    <row r="834" spans="14:14">
      <c r="N834" s="184" t="str">
        <f>IF(M834&gt;riepilogo!$D$5,"dopo" &amp; B834,"prima" &amp; B834)</f>
        <v>prima</v>
      </c>
    </row>
    <row r="835" spans="14:14">
      <c r="N835" s="184" t="str">
        <f>IF(M835&gt;riepilogo!$D$5,"dopo" &amp; B835,"prima" &amp; B835)</f>
        <v>prima</v>
      </c>
    </row>
    <row r="836" spans="14:14">
      <c r="N836" s="184" t="str">
        <f>IF(M836&gt;riepilogo!$D$5,"dopo" &amp; B836,"prima" &amp; B836)</f>
        <v>prima</v>
      </c>
    </row>
    <row r="837" spans="14:14">
      <c r="N837" s="184" t="str">
        <f>IF(M837&gt;riepilogo!$D$5,"dopo" &amp; B837,"prima" &amp; B837)</f>
        <v>prima</v>
      </c>
    </row>
    <row r="838" spans="14:14">
      <c r="N838" s="184" t="str">
        <f>IF(M838&gt;riepilogo!$D$5,"dopo" &amp; B838,"prima" &amp; B838)</f>
        <v>prima</v>
      </c>
    </row>
    <row r="839" spans="14:14">
      <c r="N839" s="184" t="str">
        <f>IF(M839&gt;riepilogo!$D$5,"dopo" &amp; B839,"prima" &amp; B839)</f>
        <v>prima</v>
      </c>
    </row>
    <row r="840" spans="14:14">
      <c r="N840" s="184" t="str">
        <f>IF(M840&gt;riepilogo!$D$5,"dopo" &amp; B840,"prima" &amp; B840)</f>
        <v>prima</v>
      </c>
    </row>
    <row r="841" spans="14:14">
      <c r="N841" s="184" t="str">
        <f>IF(M841&gt;riepilogo!$D$5,"dopo" &amp; B841,"prima" &amp; B841)</f>
        <v>prima</v>
      </c>
    </row>
    <row r="842" spans="14:14">
      <c r="N842" s="184" t="str">
        <f>IF(M842&gt;riepilogo!$D$5,"dopo" &amp; B842,"prima" &amp; B842)</f>
        <v>prima</v>
      </c>
    </row>
    <row r="843" spans="14:14">
      <c r="N843" s="184" t="str">
        <f>IF(M843&gt;riepilogo!$D$5,"dopo" &amp; B843,"prima" &amp; B843)</f>
        <v>prima</v>
      </c>
    </row>
    <row r="844" spans="14:14">
      <c r="N844" s="184" t="str">
        <f>IF(M844&gt;riepilogo!$D$5,"dopo" &amp; B844,"prima" &amp; B844)</f>
        <v>prima</v>
      </c>
    </row>
    <row r="845" spans="14:14">
      <c r="N845" s="184" t="str">
        <f>IF(M845&gt;riepilogo!$D$5,"dopo" &amp; B845,"prima" &amp; B845)</f>
        <v>prima</v>
      </c>
    </row>
    <row r="846" spans="14:14">
      <c r="N846" s="184" t="str">
        <f>IF(M846&gt;riepilogo!$D$5,"dopo" &amp; B846,"prima" &amp; B846)</f>
        <v>prima</v>
      </c>
    </row>
    <row r="847" spans="14:14">
      <c r="N847" s="184" t="str">
        <f>IF(M847&gt;riepilogo!$D$5,"dopo" &amp; B847,"prima" &amp; B847)</f>
        <v>prima</v>
      </c>
    </row>
    <row r="848" spans="14:14">
      <c r="N848" s="184" t="str">
        <f>IF(M848&gt;riepilogo!$D$5,"dopo" &amp; B848,"prima" &amp; B848)</f>
        <v>prima</v>
      </c>
    </row>
    <row r="849" spans="14:14">
      <c r="N849" s="184" t="str">
        <f>IF(M849&gt;riepilogo!$D$5,"dopo" &amp; B849,"prima" &amp; B849)</f>
        <v>prima</v>
      </c>
    </row>
    <row r="850" spans="14:14">
      <c r="N850" s="184" t="str">
        <f>IF(M850&gt;riepilogo!$D$5,"dopo" &amp; B850,"prima" &amp; B850)</f>
        <v>prima</v>
      </c>
    </row>
    <row r="851" spans="14:14">
      <c r="N851" s="184" t="str">
        <f>IF(M851&gt;riepilogo!$D$5,"dopo" &amp; B851,"prima" &amp; B851)</f>
        <v>prima</v>
      </c>
    </row>
    <row r="852" spans="14:14">
      <c r="N852" s="184" t="str">
        <f>IF(M852&gt;riepilogo!$D$5,"dopo" &amp; B852,"prima" &amp; B852)</f>
        <v>prima</v>
      </c>
    </row>
    <row r="853" spans="14:14">
      <c r="N853" s="184" t="str">
        <f>IF(M853&gt;riepilogo!$D$5,"dopo" &amp; B853,"prima" &amp; B853)</f>
        <v>prima</v>
      </c>
    </row>
    <row r="854" spans="14:14">
      <c r="N854" s="184" t="str">
        <f>IF(M854&gt;riepilogo!$D$5,"dopo" &amp; B854,"prima" &amp; B854)</f>
        <v>prima</v>
      </c>
    </row>
    <row r="855" spans="14:14">
      <c r="N855" s="184" t="str">
        <f>IF(M855&gt;riepilogo!$D$5,"dopo" &amp; B855,"prima" &amp; B855)</f>
        <v>prima</v>
      </c>
    </row>
    <row r="856" spans="14:14">
      <c r="N856" s="184" t="str">
        <f>IF(M856&gt;riepilogo!$D$5,"dopo" &amp; B856,"prima" &amp; B856)</f>
        <v>prima</v>
      </c>
    </row>
    <row r="857" spans="14:14">
      <c r="N857" s="184" t="str">
        <f>IF(M857&gt;riepilogo!$D$5,"dopo" &amp; B857,"prima" &amp; B857)</f>
        <v>prima</v>
      </c>
    </row>
    <row r="858" spans="14:14">
      <c r="N858" s="184" t="str">
        <f>IF(M858&gt;riepilogo!$D$5,"dopo" &amp; B858,"prima" &amp; B858)</f>
        <v>prima</v>
      </c>
    </row>
    <row r="859" spans="14:14">
      <c r="N859" s="184" t="str">
        <f>IF(M859&gt;riepilogo!$D$5,"dopo" &amp; B859,"prima" &amp; B859)</f>
        <v>prima</v>
      </c>
    </row>
    <row r="860" spans="14:14">
      <c r="N860" s="184" t="str">
        <f>IF(M860&gt;riepilogo!$D$5,"dopo" &amp; B860,"prima" &amp; B860)</f>
        <v>prima</v>
      </c>
    </row>
    <row r="861" spans="14:14">
      <c r="N861" s="184" t="str">
        <f>IF(M861&gt;riepilogo!$D$5,"dopo" &amp; B861,"prima" &amp; B861)</f>
        <v>prima</v>
      </c>
    </row>
    <row r="862" spans="14:14">
      <c r="N862" s="184" t="str">
        <f>IF(M862&gt;riepilogo!$D$5,"dopo" &amp; B862,"prima" &amp; B862)</f>
        <v>prima</v>
      </c>
    </row>
    <row r="863" spans="14:14">
      <c r="N863" s="184" t="str">
        <f>IF(M863&gt;riepilogo!$D$5,"dopo" &amp; B863,"prima" &amp; B863)</f>
        <v>prima</v>
      </c>
    </row>
    <row r="864" spans="14:14">
      <c r="N864" s="184" t="str">
        <f>IF(M864&gt;riepilogo!$D$5,"dopo" &amp; B864,"prima" &amp; B864)</f>
        <v>prima</v>
      </c>
    </row>
    <row r="865" spans="14:14">
      <c r="N865" s="184" t="str">
        <f>IF(M865&gt;riepilogo!$D$5,"dopo" &amp; B865,"prima" &amp; B865)</f>
        <v>prima</v>
      </c>
    </row>
    <row r="866" spans="14:14">
      <c r="N866" s="184" t="str">
        <f>IF(M866&gt;riepilogo!$D$5,"dopo" &amp; B866,"prima" &amp; B866)</f>
        <v>prima</v>
      </c>
    </row>
    <row r="867" spans="14:14">
      <c r="N867" s="184" t="str">
        <f>IF(M867&gt;riepilogo!$D$5,"dopo" &amp; B867,"prima" &amp; B867)</f>
        <v>prima</v>
      </c>
    </row>
    <row r="868" spans="14:14">
      <c r="N868" s="184" t="str">
        <f>IF(M868&gt;riepilogo!$D$5,"dopo" &amp; B868,"prima" &amp; B868)</f>
        <v>prima</v>
      </c>
    </row>
    <row r="869" spans="14:14">
      <c r="N869" s="184" t="str">
        <f>IF(M869&gt;riepilogo!$D$5,"dopo" &amp; B869,"prima" &amp; B869)</f>
        <v>prima</v>
      </c>
    </row>
    <row r="870" spans="14:14">
      <c r="N870" s="184" t="str">
        <f>IF(M870&gt;riepilogo!$D$5,"dopo" &amp; B870,"prima" &amp; B870)</f>
        <v>prima</v>
      </c>
    </row>
    <row r="871" spans="14:14">
      <c r="N871" s="184" t="str">
        <f>IF(M871&gt;riepilogo!$D$5,"dopo" &amp; B871,"prima" &amp; B871)</f>
        <v>prima</v>
      </c>
    </row>
    <row r="872" spans="14:14">
      <c r="N872" s="184" t="str">
        <f>IF(M872&gt;riepilogo!$D$5,"dopo" &amp; B872,"prima" &amp; B872)</f>
        <v>prima</v>
      </c>
    </row>
    <row r="873" spans="14:14">
      <c r="N873" s="184" t="str">
        <f>IF(M873&gt;riepilogo!$D$5,"dopo" &amp; B873,"prima" &amp; B873)</f>
        <v>prima</v>
      </c>
    </row>
    <row r="874" spans="14:14">
      <c r="N874" s="184" t="str">
        <f>IF(M874&gt;riepilogo!$D$5,"dopo" &amp; B874,"prima" &amp; B874)</f>
        <v>prima</v>
      </c>
    </row>
    <row r="875" spans="14:14">
      <c r="N875" s="184" t="str">
        <f>IF(M875&gt;riepilogo!$D$5,"dopo" &amp; B875,"prima" &amp; B875)</f>
        <v>prima</v>
      </c>
    </row>
    <row r="876" spans="14:14">
      <c r="N876" s="184" t="str">
        <f>IF(M876&gt;riepilogo!$D$5,"dopo" &amp; B876,"prima" &amp; B876)</f>
        <v>prima</v>
      </c>
    </row>
    <row r="877" spans="14:14">
      <c r="N877" s="184" t="str">
        <f>IF(M877&gt;riepilogo!$D$5,"dopo" &amp; B877,"prima" &amp; B877)</f>
        <v>prima</v>
      </c>
    </row>
    <row r="878" spans="14:14">
      <c r="N878" s="184" t="str">
        <f>IF(M878&gt;riepilogo!$D$5,"dopo" &amp; B878,"prima" &amp; B878)</f>
        <v>prima</v>
      </c>
    </row>
    <row r="879" spans="14:14">
      <c r="N879" s="184" t="str">
        <f>IF(M879&gt;riepilogo!$D$5,"dopo" &amp; B879,"prima" &amp; B879)</f>
        <v>prima</v>
      </c>
    </row>
    <row r="880" spans="14:14">
      <c r="N880" s="184" t="str">
        <f>IF(M880&gt;riepilogo!$D$5,"dopo" &amp; B880,"prima" &amp; B880)</f>
        <v>prima</v>
      </c>
    </row>
    <row r="881" spans="14:14">
      <c r="N881" s="184" t="str">
        <f>IF(M881&gt;riepilogo!$D$5,"dopo" &amp; B881,"prima" &amp; B881)</f>
        <v>prima</v>
      </c>
    </row>
    <row r="882" spans="14:14">
      <c r="N882" s="184" t="str">
        <f>IF(M882&gt;riepilogo!$D$5,"dopo" &amp; B882,"prima" &amp; B882)</f>
        <v>prima</v>
      </c>
    </row>
    <row r="883" spans="14:14">
      <c r="N883" s="184" t="str">
        <f>IF(M883&gt;riepilogo!$D$5,"dopo" &amp; B883,"prima" &amp; B883)</f>
        <v>prima</v>
      </c>
    </row>
    <row r="884" spans="14:14">
      <c r="N884" s="184" t="str">
        <f>IF(M884&gt;riepilogo!$D$5,"dopo" &amp; B884,"prima" &amp; B884)</f>
        <v>prima</v>
      </c>
    </row>
    <row r="885" spans="14:14">
      <c r="N885" s="184" t="str">
        <f>IF(M885&gt;riepilogo!$D$5,"dopo" &amp; B885,"prima" &amp; B885)</f>
        <v>prima</v>
      </c>
    </row>
    <row r="886" spans="14:14">
      <c r="N886" s="184" t="str">
        <f>IF(M886&gt;riepilogo!$D$5,"dopo" &amp; B886,"prima" &amp; B886)</f>
        <v>prima</v>
      </c>
    </row>
    <row r="887" spans="14:14">
      <c r="N887" s="184" t="str">
        <f>IF(M887&gt;riepilogo!$D$5,"dopo" &amp; B887,"prima" &amp; B887)</f>
        <v>prima</v>
      </c>
    </row>
    <row r="888" spans="14:14">
      <c r="N888" s="184" t="str">
        <f>IF(M888&gt;riepilogo!$D$5,"dopo" &amp; B888,"prima" &amp; B888)</f>
        <v>prima</v>
      </c>
    </row>
    <row r="889" spans="14:14">
      <c r="N889" s="184" t="str">
        <f>IF(M889&gt;riepilogo!$D$5,"dopo" &amp; B889,"prima" &amp; B889)</f>
        <v>prima</v>
      </c>
    </row>
    <row r="890" spans="14:14">
      <c r="N890" s="184" t="str">
        <f>IF(M890&gt;riepilogo!$D$5,"dopo" &amp; B890,"prima" &amp; B890)</f>
        <v>prima</v>
      </c>
    </row>
    <row r="891" spans="14:14">
      <c r="N891" s="184" t="str">
        <f>IF(M891&gt;riepilogo!$D$5,"dopo" &amp; B891,"prima" &amp; B891)</f>
        <v>prima</v>
      </c>
    </row>
    <row r="892" spans="14:14">
      <c r="N892" s="184" t="str">
        <f>IF(M892&gt;riepilogo!$D$5,"dopo" &amp; B892,"prima" &amp; B892)</f>
        <v>prima</v>
      </c>
    </row>
    <row r="893" spans="14:14">
      <c r="N893" s="184" t="str">
        <f>IF(M893&gt;riepilogo!$D$5,"dopo" &amp; B893,"prima" &amp; B893)</f>
        <v>prima</v>
      </c>
    </row>
    <row r="894" spans="14:14">
      <c r="N894" s="184" t="str">
        <f>IF(M894&gt;riepilogo!$D$5,"dopo" &amp; B894,"prima" &amp; B894)</f>
        <v>prima</v>
      </c>
    </row>
    <row r="895" spans="14:14">
      <c r="N895" s="184" t="str">
        <f>IF(M895&gt;riepilogo!$D$5,"dopo" &amp; B895,"prima" &amp; B895)</f>
        <v>prima</v>
      </c>
    </row>
    <row r="896" spans="14:14">
      <c r="N896" s="184" t="str">
        <f>IF(M896&gt;riepilogo!$D$5,"dopo" &amp; B896,"prima" &amp; B896)</f>
        <v>prima</v>
      </c>
    </row>
    <row r="897" spans="14:14">
      <c r="N897" s="184" t="str">
        <f>IF(M897&gt;riepilogo!$D$5,"dopo" &amp; B897,"prima" &amp; B897)</f>
        <v>prima</v>
      </c>
    </row>
    <row r="898" spans="14:14">
      <c r="N898" s="184" t="str">
        <f>IF(M898&gt;riepilogo!$D$5,"dopo" &amp; B898,"prima" &amp; B898)</f>
        <v>prima</v>
      </c>
    </row>
    <row r="899" spans="14:14">
      <c r="N899" s="184" t="str">
        <f>IF(M899&gt;riepilogo!$D$5,"dopo" &amp; B899,"prima" &amp; B899)</f>
        <v>prima</v>
      </c>
    </row>
    <row r="900" spans="14:14">
      <c r="N900" s="184" t="str">
        <f>IF(M900&gt;riepilogo!$D$5,"dopo" &amp; B900,"prima" &amp; B900)</f>
        <v>prima</v>
      </c>
    </row>
    <row r="901" spans="14:14">
      <c r="N901" s="184" t="str">
        <f>IF(M901&gt;riepilogo!$D$5,"dopo" &amp; B901,"prima" &amp; B901)</f>
        <v>prima</v>
      </c>
    </row>
    <row r="902" spans="14:14">
      <c r="N902" s="184" t="str">
        <f>IF(M902&gt;riepilogo!$D$5,"dopo" &amp; B902,"prima" &amp; B902)</f>
        <v>prima</v>
      </c>
    </row>
    <row r="903" spans="14:14">
      <c r="N903" s="184" t="str">
        <f>IF(M903&gt;riepilogo!$D$5,"dopo" &amp; B903,"prima" &amp; B903)</f>
        <v>prima</v>
      </c>
    </row>
    <row r="904" spans="14:14">
      <c r="N904" s="184" t="str">
        <f>IF(M904&gt;riepilogo!$D$5,"dopo" &amp; B904,"prima" &amp; B904)</f>
        <v>prima</v>
      </c>
    </row>
    <row r="905" spans="14:14">
      <c r="N905" s="184" t="str">
        <f>IF(M905&gt;riepilogo!$D$5,"dopo" &amp; B905,"prima" &amp; B905)</f>
        <v>prima</v>
      </c>
    </row>
    <row r="906" spans="14:14">
      <c r="N906" s="184" t="str">
        <f>IF(M906&gt;riepilogo!$D$5,"dopo" &amp; B906,"prima" &amp; B906)</f>
        <v>prima</v>
      </c>
    </row>
    <row r="907" spans="14:14">
      <c r="N907" s="184" t="str">
        <f>IF(M907&gt;riepilogo!$D$5,"dopo" &amp; B907,"prima" &amp; B907)</f>
        <v>prima</v>
      </c>
    </row>
    <row r="908" spans="14:14">
      <c r="N908" s="184" t="str">
        <f>IF(M908&gt;riepilogo!$D$5,"dopo" &amp; B908,"prima" &amp; B908)</f>
        <v>prima</v>
      </c>
    </row>
    <row r="909" spans="14:14">
      <c r="N909" s="184" t="str">
        <f>IF(M909&gt;riepilogo!$D$5,"dopo" &amp; B909,"prima" &amp; B909)</f>
        <v>prima</v>
      </c>
    </row>
    <row r="910" spans="14:14">
      <c r="N910" s="184" t="str">
        <f>IF(M910&gt;riepilogo!$D$5,"dopo" &amp; B910,"prima" &amp; B910)</f>
        <v>prima</v>
      </c>
    </row>
    <row r="911" spans="14:14">
      <c r="N911" s="184" t="str">
        <f>IF(M911&gt;riepilogo!$D$5,"dopo" &amp; B911,"prima" &amp; B911)</f>
        <v>prima</v>
      </c>
    </row>
    <row r="912" spans="14:14">
      <c r="N912" s="184" t="str">
        <f>IF(M912&gt;riepilogo!$D$5,"dopo" &amp; B912,"prima" &amp; B912)</f>
        <v>prima</v>
      </c>
    </row>
    <row r="913" spans="14:14">
      <c r="N913" s="184" t="str">
        <f>IF(M913&gt;riepilogo!$D$5,"dopo" &amp; B913,"prima" &amp; B913)</f>
        <v>prima</v>
      </c>
    </row>
    <row r="914" spans="14:14">
      <c r="N914" s="184" t="str">
        <f>IF(M914&gt;riepilogo!$D$5,"dopo" &amp; B914,"prima" &amp; B914)</f>
        <v>prima</v>
      </c>
    </row>
    <row r="915" spans="14:14">
      <c r="N915" s="184" t="str">
        <f>IF(M915&gt;riepilogo!$D$5,"dopo" &amp; B915,"prima" &amp; B915)</f>
        <v>prima</v>
      </c>
    </row>
    <row r="916" spans="14:14">
      <c r="N916" s="184" t="str">
        <f>IF(M916&gt;riepilogo!$D$5,"dopo" &amp; B916,"prima" &amp; B916)</f>
        <v>prima</v>
      </c>
    </row>
    <row r="917" spans="14:14">
      <c r="N917" s="184" t="str">
        <f>IF(M917&gt;riepilogo!$D$5,"dopo" &amp; B917,"prima" &amp; B917)</f>
        <v>prima</v>
      </c>
    </row>
    <row r="918" spans="14:14">
      <c r="N918" s="184" t="str">
        <f>IF(M918&gt;riepilogo!$D$5,"dopo" &amp; B918,"prima" &amp; B918)</f>
        <v>prima</v>
      </c>
    </row>
    <row r="919" spans="14:14">
      <c r="N919" s="184" t="str">
        <f>IF(M919&gt;riepilogo!$D$5,"dopo" &amp; B919,"prima" &amp; B919)</f>
        <v>prima</v>
      </c>
    </row>
    <row r="920" spans="14:14">
      <c r="N920" s="184" t="str">
        <f>IF(M920&gt;riepilogo!$D$5,"dopo" &amp; B920,"prima" &amp; B920)</f>
        <v>prima</v>
      </c>
    </row>
    <row r="921" spans="14:14">
      <c r="N921" s="184" t="str">
        <f>IF(M921&gt;riepilogo!$D$5,"dopo" &amp; B921,"prima" &amp; B921)</f>
        <v>prima</v>
      </c>
    </row>
    <row r="922" spans="14:14">
      <c r="N922" s="184" t="str">
        <f>IF(M922&gt;riepilogo!$D$5,"dopo" &amp; B922,"prima" &amp; B922)</f>
        <v>prima</v>
      </c>
    </row>
    <row r="923" spans="14:14">
      <c r="N923" s="184" t="str">
        <f>IF(M923&gt;riepilogo!$D$5,"dopo" &amp; B923,"prima" &amp; B923)</f>
        <v>prima</v>
      </c>
    </row>
    <row r="924" spans="14:14">
      <c r="N924" s="184" t="str">
        <f>IF(M924&gt;riepilogo!$D$5,"dopo" &amp; B924,"prima" &amp; B924)</f>
        <v>prima</v>
      </c>
    </row>
    <row r="925" spans="14:14">
      <c r="N925" s="184" t="str">
        <f>IF(M925&gt;riepilogo!$D$5,"dopo" &amp; B925,"prima" &amp; B925)</f>
        <v>prima</v>
      </c>
    </row>
    <row r="926" spans="14:14">
      <c r="N926" s="184" t="str">
        <f>IF(M926&gt;riepilogo!$D$5,"dopo" &amp; B926,"prima" &amp; B926)</f>
        <v>prima</v>
      </c>
    </row>
    <row r="927" spans="14:14">
      <c r="N927" s="184" t="str">
        <f>IF(M927&gt;riepilogo!$D$5,"dopo" &amp; B927,"prima" &amp; B927)</f>
        <v>prima</v>
      </c>
    </row>
    <row r="928" spans="14:14">
      <c r="N928" s="184" t="str">
        <f>IF(M928&gt;riepilogo!$D$5,"dopo" &amp; B928,"prima" &amp; B928)</f>
        <v>prima</v>
      </c>
    </row>
    <row r="929" spans="14:14">
      <c r="N929" s="184" t="str">
        <f>IF(M929&gt;riepilogo!$D$5,"dopo" &amp; B929,"prima" &amp; B929)</f>
        <v>prima</v>
      </c>
    </row>
    <row r="930" spans="14:14">
      <c r="N930" s="184" t="str">
        <f>IF(M930&gt;riepilogo!$D$5,"dopo" &amp; B930,"prima" &amp; B930)</f>
        <v>prima</v>
      </c>
    </row>
    <row r="931" spans="14:14">
      <c r="N931" s="184" t="str">
        <f>IF(M931&gt;riepilogo!$D$5,"dopo" &amp; B931,"prima" &amp; B931)</f>
        <v>prima</v>
      </c>
    </row>
    <row r="932" spans="14:14">
      <c r="N932" s="184" t="str">
        <f>IF(M932&gt;riepilogo!$D$5,"dopo" &amp; B932,"prima" &amp; B932)</f>
        <v>prima</v>
      </c>
    </row>
    <row r="933" spans="14:14">
      <c r="N933" s="184" t="str">
        <f>IF(M933&gt;riepilogo!$D$5,"dopo" &amp; B933,"prima" &amp; B933)</f>
        <v>prima</v>
      </c>
    </row>
    <row r="934" spans="14:14">
      <c r="N934" s="184" t="str">
        <f>IF(M934&gt;riepilogo!$D$5,"dopo" &amp; B934,"prima" &amp; B934)</f>
        <v>prima</v>
      </c>
    </row>
    <row r="935" spans="14:14">
      <c r="N935" s="184" t="str">
        <f>IF(M935&gt;riepilogo!$D$5,"dopo" &amp; B935,"prima" &amp; B935)</f>
        <v>prima</v>
      </c>
    </row>
    <row r="936" spans="14:14">
      <c r="N936" s="184" t="str">
        <f>IF(M936&gt;riepilogo!$D$5,"dopo" &amp; B936,"prima" &amp; B936)</f>
        <v>prima</v>
      </c>
    </row>
    <row r="937" spans="14:14">
      <c r="N937" s="184" t="str">
        <f>IF(M937&gt;riepilogo!$D$5,"dopo" &amp; B937,"prima" &amp; B937)</f>
        <v>prima</v>
      </c>
    </row>
    <row r="938" spans="14:14">
      <c r="N938" s="184" t="str">
        <f>IF(M938&gt;riepilogo!$D$5,"dopo" &amp; B938,"prima" &amp; B938)</f>
        <v>prima</v>
      </c>
    </row>
    <row r="939" spans="14:14">
      <c r="N939" s="184" t="str">
        <f>IF(M939&gt;riepilogo!$D$5,"dopo" &amp; B939,"prima" &amp; B939)</f>
        <v>prima</v>
      </c>
    </row>
    <row r="940" spans="14:14">
      <c r="N940" s="184" t="str">
        <f>IF(M940&gt;riepilogo!$D$5,"dopo" &amp; B940,"prima" &amp; B940)</f>
        <v>prima</v>
      </c>
    </row>
    <row r="941" spans="14:14">
      <c r="N941" s="184" t="str">
        <f>IF(M941&gt;riepilogo!$D$5,"dopo" &amp; B941,"prima" &amp; B941)</f>
        <v>prima</v>
      </c>
    </row>
    <row r="942" spans="14:14">
      <c r="N942" s="184" t="str">
        <f>IF(M942&gt;riepilogo!$D$5,"dopo" &amp; B942,"prima" &amp; B942)</f>
        <v>prima</v>
      </c>
    </row>
    <row r="943" spans="14:14">
      <c r="N943" s="184" t="str">
        <f>IF(M943&gt;riepilogo!$D$5,"dopo" &amp; B943,"prima" &amp; B943)</f>
        <v>prima</v>
      </c>
    </row>
    <row r="944" spans="14:14">
      <c r="N944" s="184" t="str">
        <f>IF(M944&gt;riepilogo!$D$5,"dopo" &amp; B944,"prima" &amp; B944)</f>
        <v>prima</v>
      </c>
    </row>
    <row r="945" spans="14:14">
      <c r="N945" s="184" t="str">
        <f>IF(M945&gt;riepilogo!$D$5,"dopo" &amp; B945,"prima" &amp; B945)</f>
        <v>prima</v>
      </c>
    </row>
    <row r="946" spans="14:14">
      <c r="N946" s="184" t="str">
        <f>IF(M946&gt;riepilogo!$D$5,"dopo" &amp; B946,"prima" &amp; B946)</f>
        <v>prima</v>
      </c>
    </row>
    <row r="947" spans="14:14">
      <c r="N947" s="184" t="str">
        <f>IF(M947&gt;riepilogo!$D$5,"dopo" &amp; B947,"prima" &amp; B947)</f>
        <v>prima</v>
      </c>
    </row>
    <row r="948" spans="14:14">
      <c r="N948" s="184" t="str">
        <f>IF(M948&gt;riepilogo!$D$5,"dopo" &amp; B948,"prima" &amp; B948)</f>
        <v>prima</v>
      </c>
    </row>
    <row r="949" spans="14:14">
      <c r="N949" s="184" t="str">
        <f>IF(M949&gt;riepilogo!$D$5,"dopo" &amp; B949,"prima" &amp; B949)</f>
        <v>prima</v>
      </c>
    </row>
    <row r="950" spans="14:14">
      <c r="N950" s="184" t="str">
        <f>IF(M950&gt;riepilogo!$D$5,"dopo" &amp; B950,"prima" &amp; B950)</f>
        <v>prima</v>
      </c>
    </row>
    <row r="951" spans="14:14">
      <c r="N951" s="184" t="str">
        <f>IF(M951&gt;riepilogo!$D$5,"dopo" &amp; B951,"prima" &amp; B951)</f>
        <v>prima</v>
      </c>
    </row>
    <row r="952" spans="14:14">
      <c r="N952" s="184" t="str">
        <f>IF(M952&gt;riepilogo!$D$5,"dopo" &amp; B952,"prima" &amp; B952)</f>
        <v>prima</v>
      </c>
    </row>
    <row r="953" spans="14:14">
      <c r="N953" s="184" t="str">
        <f>IF(M953&gt;riepilogo!$D$5,"dopo" &amp; B953,"prima" &amp; B953)</f>
        <v>prima</v>
      </c>
    </row>
    <row r="954" spans="14:14">
      <c r="N954" s="184" t="str">
        <f>IF(M954&gt;riepilogo!$D$5,"dopo" &amp; B954,"prima" &amp; B954)</f>
        <v>prima</v>
      </c>
    </row>
    <row r="955" spans="14:14">
      <c r="N955" s="184" t="str">
        <f>IF(M955&gt;riepilogo!$D$5,"dopo" &amp; B955,"prima" &amp; B955)</f>
        <v>prima</v>
      </c>
    </row>
    <row r="956" spans="14:14">
      <c r="N956" s="184" t="str">
        <f>IF(M956&gt;riepilogo!$D$5,"dopo" &amp; B956,"prima" &amp; B956)</f>
        <v>prima</v>
      </c>
    </row>
    <row r="957" spans="14:14">
      <c r="N957" s="184" t="str">
        <f>IF(M957&gt;riepilogo!$D$5,"dopo" &amp; B957,"prima" &amp; B957)</f>
        <v>prima</v>
      </c>
    </row>
    <row r="958" spans="14:14">
      <c r="N958" s="184" t="str">
        <f>IF(M958&gt;riepilogo!$D$5,"dopo" &amp; B958,"prima" &amp; B958)</f>
        <v>prima</v>
      </c>
    </row>
    <row r="959" spans="14:14">
      <c r="N959" s="184" t="str">
        <f>IF(M959&gt;riepilogo!$D$5,"dopo" &amp; B959,"prima" &amp; B959)</f>
        <v>prima</v>
      </c>
    </row>
    <row r="960" spans="14:14">
      <c r="N960" s="184" t="str">
        <f>IF(M960&gt;riepilogo!$D$5,"dopo" &amp; B960,"prima" &amp; B960)</f>
        <v>prima</v>
      </c>
    </row>
    <row r="961" spans="14:14">
      <c r="N961" s="184" t="str">
        <f>IF(M961&gt;riepilogo!$D$5,"dopo" &amp; B961,"prima" &amp; B961)</f>
        <v>prima</v>
      </c>
    </row>
    <row r="962" spans="14:14">
      <c r="N962" s="184" t="str">
        <f>IF(M962&gt;riepilogo!$D$5,"dopo" &amp; B962,"prima" &amp; B962)</f>
        <v>prima</v>
      </c>
    </row>
    <row r="963" spans="14:14">
      <c r="N963" s="184" t="str">
        <f>IF(M963&gt;riepilogo!$D$5,"dopo" &amp; B963,"prima" &amp; B963)</f>
        <v>prima</v>
      </c>
    </row>
    <row r="964" spans="14:14">
      <c r="N964" s="184" t="str">
        <f>IF(M964&gt;riepilogo!$D$5,"dopo" &amp; B964,"prima" &amp; B964)</f>
        <v>prima</v>
      </c>
    </row>
    <row r="965" spans="14:14">
      <c r="N965" s="184" t="str">
        <f>IF(M965&gt;riepilogo!$D$5,"dopo" &amp; B965,"prima" &amp; B965)</f>
        <v>prima</v>
      </c>
    </row>
    <row r="966" spans="14:14">
      <c r="N966" s="184" t="str">
        <f>IF(M966&gt;riepilogo!$D$5,"dopo" &amp; B966,"prima" &amp; B966)</f>
        <v>prima</v>
      </c>
    </row>
    <row r="967" spans="14:14">
      <c r="N967" s="184" t="str">
        <f>IF(M967&gt;riepilogo!$D$5,"dopo" &amp; B967,"prima" &amp; B967)</f>
        <v>prima</v>
      </c>
    </row>
    <row r="968" spans="14:14">
      <c r="N968" s="184" t="str">
        <f>IF(M968&gt;riepilogo!$D$5,"dopo" &amp; B968,"prima" &amp; B968)</f>
        <v>prima</v>
      </c>
    </row>
    <row r="969" spans="14:14">
      <c r="N969" s="184" t="str">
        <f>IF(M969&gt;riepilogo!$D$5,"dopo" &amp; B969,"prima" &amp; B969)</f>
        <v>prima</v>
      </c>
    </row>
    <row r="970" spans="14:14">
      <c r="N970" s="184" t="str">
        <f>IF(M970&gt;riepilogo!$D$5,"dopo" &amp; B970,"prima" &amp; B970)</f>
        <v>prima</v>
      </c>
    </row>
    <row r="971" spans="14:14">
      <c r="N971" s="184" t="str">
        <f>IF(M971&gt;riepilogo!$D$5,"dopo" &amp; B971,"prima" &amp; B971)</f>
        <v>prima</v>
      </c>
    </row>
    <row r="972" spans="14:14">
      <c r="N972" s="184" t="str">
        <f>IF(M972&gt;riepilogo!$D$5,"dopo" &amp; B972,"prima" &amp; B972)</f>
        <v>prima</v>
      </c>
    </row>
    <row r="973" spans="14:14">
      <c r="N973" s="184" t="str">
        <f>IF(M973&gt;riepilogo!$D$5,"dopo" &amp; B973,"prima" &amp; B973)</f>
        <v>prima</v>
      </c>
    </row>
    <row r="974" spans="14:14">
      <c r="N974" s="184" t="str">
        <f>IF(M974&gt;riepilogo!$D$5,"dopo" &amp; B974,"prima" &amp; B974)</f>
        <v>prima</v>
      </c>
    </row>
    <row r="975" spans="14:14">
      <c r="N975" s="184" t="str">
        <f>IF(M975&gt;riepilogo!$D$5,"dopo" &amp; B975,"prima" &amp; B975)</f>
        <v>prima</v>
      </c>
    </row>
    <row r="976" spans="14:14">
      <c r="N976" s="184" t="str">
        <f>IF(M976&gt;riepilogo!$D$5,"dopo" &amp; B976,"prima" &amp; B976)</f>
        <v>prima</v>
      </c>
    </row>
    <row r="977" spans="14:14">
      <c r="N977" s="184" t="str">
        <f>IF(M977&gt;riepilogo!$D$5,"dopo" &amp; B977,"prima" &amp; B977)</f>
        <v>prima</v>
      </c>
    </row>
    <row r="978" spans="14:14">
      <c r="N978" s="184" t="str">
        <f>IF(M978&gt;riepilogo!$D$5,"dopo" &amp; B978,"prima" &amp; B978)</f>
        <v>prima</v>
      </c>
    </row>
    <row r="979" spans="14:14">
      <c r="N979" s="184" t="str">
        <f>IF(M979&gt;riepilogo!$D$5,"dopo" &amp; B979,"prima" &amp; B979)</f>
        <v>prima</v>
      </c>
    </row>
    <row r="980" spans="14:14">
      <c r="N980" s="184" t="str">
        <f>IF(M980&gt;riepilogo!$D$5,"dopo" &amp; B980,"prima" &amp; B980)</f>
        <v>prima</v>
      </c>
    </row>
    <row r="981" spans="14:14">
      <c r="N981" s="184" t="str">
        <f>IF(M981&gt;riepilogo!$D$5,"dopo" &amp; B981,"prima" &amp; B981)</f>
        <v>prima</v>
      </c>
    </row>
    <row r="982" spans="14:14">
      <c r="N982" s="184" t="str">
        <f>IF(M982&gt;riepilogo!$D$5,"dopo" &amp; B982,"prima" &amp; B982)</f>
        <v>prima</v>
      </c>
    </row>
    <row r="983" spans="14:14">
      <c r="N983" s="184" t="str">
        <f>IF(M983&gt;riepilogo!$D$5,"dopo" &amp; B983,"prima" &amp; B983)</f>
        <v>prima</v>
      </c>
    </row>
    <row r="984" spans="14:14">
      <c r="N984" s="184" t="str">
        <f>IF(M984&gt;riepilogo!$D$5,"dopo" &amp; B984,"prima" &amp; B984)</f>
        <v>prima</v>
      </c>
    </row>
    <row r="985" spans="14:14">
      <c r="N985" s="184" t="str">
        <f>IF(M985&gt;riepilogo!$D$5,"dopo" &amp; B985,"prima" &amp; B985)</f>
        <v>prima</v>
      </c>
    </row>
    <row r="986" spans="14:14">
      <c r="N986" s="184" t="str">
        <f>IF(M986&gt;riepilogo!$D$5,"dopo" &amp; B986,"prima" &amp; B986)</f>
        <v>prima</v>
      </c>
    </row>
    <row r="987" spans="14:14">
      <c r="N987" s="184" t="str">
        <f>IF(M987&gt;riepilogo!$D$5,"dopo" &amp; B987,"prima" &amp; B987)</f>
        <v>prima</v>
      </c>
    </row>
    <row r="988" spans="14:14">
      <c r="N988" s="184" t="str">
        <f>IF(M988&gt;riepilogo!$D$5,"dopo" &amp; B988,"prima" &amp; B988)</f>
        <v>prima</v>
      </c>
    </row>
    <row r="989" spans="14:14">
      <c r="N989" s="184" t="str">
        <f>IF(M989&gt;riepilogo!$D$5,"dopo" &amp; B989,"prima" &amp; B989)</f>
        <v>prima</v>
      </c>
    </row>
    <row r="990" spans="14:14">
      <c r="N990" s="184" t="str">
        <f>IF(M990&gt;riepilogo!$D$5,"dopo" &amp; B990,"prima" &amp; B990)</f>
        <v>prima</v>
      </c>
    </row>
    <row r="991" spans="14:14">
      <c r="N991" s="184" t="str">
        <f>IF(M991&gt;riepilogo!$D$5,"dopo" &amp; B991,"prima" &amp; B991)</f>
        <v>prima</v>
      </c>
    </row>
    <row r="992" spans="14:14">
      <c r="N992" s="184" t="str">
        <f>IF(M992&gt;riepilogo!$D$5,"dopo" &amp; B992,"prima" &amp; B992)</f>
        <v>prima</v>
      </c>
    </row>
    <row r="993" spans="14:14">
      <c r="N993" s="184" t="str">
        <f>IF(M993&gt;riepilogo!$D$5,"dopo" &amp; B993,"prima" &amp; B993)</f>
        <v>prima</v>
      </c>
    </row>
    <row r="994" spans="14:14">
      <c r="N994" s="184" t="str">
        <f>IF(M994&gt;riepilogo!$D$5,"dopo" &amp; B994,"prima" &amp; B994)</f>
        <v>prima</v>
      </c>
    </row>
    <row r="995" spans="14:14">
      <c r="N995" s="184" t="str">
        <f>IF(M995&gt;riepilogo!$D$5,"dopo" &amp; B995,"prima" &amp; B995)</f>
        <v>prima</v>
      </c>
    </row>
    <row r="996" spans="14:14">
      <c r="N996" s="184" t="str">
        <f>IF(M996&gt;riepilogo!$D$5,"dopo" &amp; B996,"prima" &amp; B996)</f>
        <v>prima</v>
      </c>
    </row>
    <row r="997" spans="14:14">
      <c r="N997" s="184" t="str">
        <f>IF(M997&gt;riepilogo!$D$5,"dopo" &amp; B997,"prima" &amp; B997)</f>
        <v>prima</v>
      </c>
    </row>
    <row r="998" spans="14:14">
      <c r="N998" s="184" t="str">
        <f>IF(M998&gt;riepilogo!$D$5,"dopo" &amp; B998,"prima" &amp; B998)</f>
        <v>prima</v>
      </c>
    </row>
    <row r="999" spans="14:14">
      <c r="N999" s="184" t="str">
        <f>IF(M999&gt;riepilogo!$D$5,"dopo" &amp; B999,"prima" &amp; B999)</f>
        <v>prima</v>
      </c>
    </row>
    <row r="1000" spans="14:14">
      <c r="N1000" s="184" t="str">
        <f>IF(M1000&gt;riepilogo!$D$5,"dopo" &amp; B1000,"prima" &amp; B1000)</f>
        <v>prima</v>
      </c>
    </row>
    <row r="1001" spans="14:14">
      <c r="N1001" s="184" t="str">
        <f>IF(M1001&gt;riepilogo!$D$5,"dopo" &amp; B1001,"prima" &amp; B1001)</f>
        <v>prima</v>
      </c>
    </row>
    <row r="1002" spans="14:14">
      <c r="N1002" s="184" t="str">
        <f>IF(M1002&gt;riepilogo!$D$5,"dopo" &amp; B1002,"prima" &amp; B1002)</f>
        <v>prima</v>
      </c>
    </row>
    <row r="1003" spans="14:14">
      <c r="N1003" s="184" t="str">
        <f>IF(M1003&gt;riepilogo!$D$5,"dopo" &amp; B1003,"prima" &amp; B1003)</f>
        <v>prima</v>
      </c>
    </row>
    <row r="1004" spans="14:14">
      <c r="N1004" s="184" t="str">
        <f>IF(M1004&gt;riepilogo!$D$5,"dopo" &amp; B1004,"prima" &amp; B1004)</f>
        <v>prima</v>
      </c>
    </row>
    <row r="1005" spans="14:14">
      <c r="N1005" s="184" t="str">
        <f>IF(M1005&gt;riepilogo!$D$5,"dopo" &amp; B1005,"prima" &amp; B1005)</f>
        <v>prima</v>
      </c>
    </row>
    <row r="1006" spans="14:14">
      <c r="N1006" s="184" t="str">
        <f>IF(M1006&gt;riepilogo!$D$5,"dopo" &amp; B1006,"prima" &amp; B1006)</f>
        <v>prima</v>
      </c>
    </row>
    <row r="1007" spans="14:14">
      <c r="N1007" s="184" t="str">
        <f>IF(M1007&gt;riepilogo!$D$5,"dopo" &amp; B1007,"prima" &amp; B1007)</f>
        <v>prima</v>
      </c>
    </row>
    <row r="1008" spans="14:14">
      <c r="N1008" s="184" t="str">
        <f>IF(M1008&gt;riepilogo!$D$5,"dopo" &amp; B1008,"prima" &amp; B1008)</f>
        <v>prima</v>
      </c>
    </row>
    <row r="1009" spans="14:14">
      <c r="N1009" s="184" t="str">
        <f>IF(M1009&gt;riepilogo!$D$5,"dopo" &amp; B1009,"prima" &amp; B1009)</f>
        <v>prima</v>
      </c>
    </row>
    <row r="1010" spans="14:14">
      <c r="N1010" s="184" t="str">
        <f>IF(M1010&gt;riepilogo!$D$5,"dopo" &amp; B1010,"prima" &amp; B1010)</f>
        <v>prima</v>
      </c>
    </row>
    <row r="1011" spans="14:14">
      <c r="N1011" s="184" t="str">
        <f>IF(M1011&gt;riepilogo!$D$5,"dopo" &amp; B1011,"prima" &amp; B1011)</f>
        <v>prima</v>
      </c>
    </row>
    <row r="1012" spans="14:14">
      <c r="N1012" s="184" t="str">
        <f>IF(M1012&gt;riepilogo!$D$5,"dopo" &amp; B1012,"prima" &amp; B1012)</f>
        <v>prima</v>
      </c>
    </row>
    <row r="1013" spans="14:14">
      <c r="N1013" s="184" t="str">
        <f>IF(M1013&gt;riepilogo!$D$5,"dopo" &amp; B1013,"prima" &amp; B1013)</f>
        <v>prima</v>
      </c>
    </row>
    <row r="1014" spans="14:14">
      <c r="N1014" s="184" t="str">
        <f>IF(M1014&gt;riepilogo!$D$5,"dopo" &amp; B1014,"prima" &amp; B1014)</f>
        <v>prima</v>
      </c>
    </row>
    <row r="1015" spans="14:14">
      <c r="N1015" s="184" t="str">
        <f>IF(M1015&gt;riepilogo!$D$5,"dopo" &amp; B1015,"prima" &amp; B1015)</f>
        <v>prima</v>
      </c>
    </row>
    <row r="1016" spans="14:14">
      <c r="N1016" s="184" t="str">
        <f>IF(M1016&gt;riepilogo!$D$5,"dopo" &amp; B1016,"prima" &amp; B1016)</f>
        <v>prima</v>
      </c>
    </row>
    <row r="1017" spans="14:14">
      <c r="N1017" s="184" t="str">
        <f>IF(M1017&gt;riepilogo!$D$5,"dopo" &amp; B1017,"prima" &amp; B1017)</f>
        <v>prima</v>
      </c>
    </row>
    <row r="1018" spans="14:14">
      <c r="N1018" s="184" t="str">
        <f>IF(M1018&gt;riepilogo!$D$5,"dopo" &amp; B1018,"prima" &amp; B1018)</f>
        <v>prima</v>
      </c>
    </row>
    <row r="1019" spans="14:14">
      <c r="N1019" s="184" t="str">
        <f>IF(M1019&gt;riepilogo!$D$5,"dopo" &amp; B1019,"prima" &amp; B1019)</f>
        <v>prima</v>
      </c>
    </row>
    <row r="1020" spans="14:14">
      <c r="N1020" s="184" t="str">
        <f>IF(M1020&gt;riepilogo!$D$5,"dopo" &amp; B1020,"prima" &amp; B1020)</f>
        <v>prima</v>
      </c>
    </row>
    <row r="1021" spans="14:14">
      <c r="N1021" s="184" t="str">
        <f>IF(M1021&gt;riepilogo!$D$5,"dopo" &amp; B1021,"prima" &amp; B1021)</f>
        <v>prima</v>
      </c>
    </row>
    <row r="1022" spans="14:14">
      <c r="N1022" s="184" t="str">
        <f>IF(M1022&gt;riepilogo!$D$5,"dopo" &amp; B1022,"prima" &amp; B1022)</f>
        <v>prima</v>
      </c>
    </row>
    <row r="1023" spans="14:14">
      <c r="N1023" s="184" t="str">
        <f>IF(M1023&gt;riepilogo!$D$5,"dopo" &amp; B1023,"prima" &amp; B1023)</f>
        <v>prima</v>
      </c>
    </row>
    <row r="1024" spans="14:14">
      <c r="N1024" s="184" t="str">
        <f>IF(M1024&gt;riepilogo!$D$5,"dopo" &amp; B1024,"prima" &amp; B1024)</f>
        <v>prima</v>
      </c>
    </row>
    <row r="1025" spans="14:14">
      <c r="N1025" s="184" t="str">
        <f>IF(M1025&gt;riepilogo!$D$5,"dopo" &amp; B1025,"prima" &amp; B1025)</f>
        <v>prima</v>
      </c>
    </row>
    <row r="1026" spans="14:14">
      <c r="N1026" s="184" t="str">
        <f>IF(M1026&gt;riepilogo!$D$5,"dopo" &amp; B1026,"prima" &amp; B1026)</f>
        <v>prima</v>
      </c>
    </row>
    <row r="1027" spans="14:14">
      <c r="N1027" s="184" t="str">
        <f>IF(M1027&gt;riepilogo!$D$5,"dopo" &amp; B1027,"prima" &amp; B1027)</f>
        <v>prima</v>
      </c>
    </row>
    <row r="1028" spans="14:14">
      <c r="N1028" s="184" t="str">
        <f>IF(M1028&gt;riepilogo!$D$5,"dopo" &amp; B1028,"prima" &amp; B1028)</f>
        <v>prima</v>
      </c>
    </row>
    <row r="1029" spans="14:14">
      <c r="N1029" s="184" t="str">
        <f>IF(M1029&gt;riepilogo!$D$5,"dopo" &amp; B1029,"prima" &amp; B1029)</f>
        <v>prima</v>
      </c>
    </row>
    <row r="1030" spans="14:14">
      <c r="N1030" s="184" t="str">
        <f>IF(M1030&gt;riepilogo!$D$5,"dopo" &amp; B1030,"prima" &amp; B1030)</f>
        <v>prima</v>
      </c>
    </row>
    <row r="1031" spans="14:14">
      <c r="N1031" s="184" t="str">
        <f>IF(M1031&gt;riepilogo!$D$5,"dopo" &amp; B1031,"prima" &amp; B1031)</f>
        <v>prima</v>
      </c>
    </row>
    <row r="1032" spans="14:14">
      <c r="N1032" s="184" t="str">
        <f>IF(M1032&gt;riepilogo!$D$5,"dopo" &amp; B1032,"prima" &amp; B1032)</f>
        <v>prima</v>
      </c>
    </row>
    <row r="1033" spans="14:14">
      <c r="N1033" s="184" t="str">
        <f>IF(M1033&gt;riepilogo!$D$5,"dopo" &amp; B1033,"prima" &amp; B1033)</f>
        <v>prima</v>
      </c>
    </row>
    <row r="1034" spans="14:14">
      <c r="N1034" s="184" t="str">
        <f>IF(M1034&gt;riepilogo!$D$5,"dopo" &amp; B1034,"prima" &amp; B1034)</f>
        <v>prima</v>
      </c>
    </row>
    <row r="1035" spans="14:14">
      <c r="N1035" s="184" t="str">
        <f>IF(M1035&gt;riepilogo!$D$5,"dopo" &amp; B1035,"prima" &amp; B1035)</f>
        <v>prima</v>
      </c>
    </row>
    <row r="1036" spans="14:14">
      <c r="N1036" s="184" t="str">
        <f>IF(M1036&gt;riepilogo!$D$5,"dopo" &amp; B1036,"prima" &amp; B1036)</f>
        <v>prima</v>
      </c>
    </row>
    <row r="1037" spans="14:14">
      <c r="N1037" s="184" t="str">
        <f>IF(M1037&gt;riepilogo!$D$5,"dopo" &amp; B1037,"prima" &amp; B1037)</f>
        <v>prima</v>
      </c>
    </row>
    <row r="1038" spans="14:14">
      <c r="N1038" s="184" t="str">
        <f>IF(M1038&gt;riepilogo!$D$5,"dopo" &amp; B1038,"prima" &amp; B1038)</f>
        <v>prima</v>
      </c>
    </row>
    <row r="1039" spans="14:14">
      <c r="N1039" s="184" t="str">
        <f>IF(M1039&gt;riepilogo!$D$5,"dopo" &amp; B1039,"prima" &amp; B1039)</f>
        <v>prima</v>
      </c>
    </row>
    <row r="1040" spans="14:14">
      <c r="N1040" s="184" t="str">
        <f>IF(M1040&gt;riepilogo!$D$5,"dopo" &amp; B1040,"prima" &amp; B1040)</f>
        <v>prima</v>
      </c>
    </row>
    <row r="1041" spans="14:14">
      <c r="N1041" s="184" t="str">
        <f>IF(M1041&gt;riepilogo!$D$5,"dopo" &amp; B1041,"prima" &amp; B1041)</f>
        <v>prima</v>
      </c>
    </row>
    <row r="1042" spans="14:14">
      <c r="N1042" s="184" t="str">
        <f>IF(M1042&gt;riepilogo!$D$5,"dopo" &amp; B1042,"prima" &amp; B1042)</f>
        <v>prima</v>
      </c>
    </row>
    <row r="1043" spans="14:14">
      <c r="N1043" s="184" t="str">
        <f>IF(M1043&gt;riepilogo!$D$5,"dopo" &amp; B1043,"prima" &amp; B1043)</f>
        <v>prima</v>
      </c>
    </row>
    <row r="1044" spans="14:14">
      <c r="N1044" s="184" t="str">
        <f>IF(M1044&gt;riepilogo!$D$5,"dopo" &amp; B1044,"prima" &amp; B1044)</f>
        <v>prima</v>
      </c>
    </row>
    <row r="1045" spans="14:14">
      <c r="N1045" s="184" t="str">
        <f>IF(M1045&gt;riepilogo!$D$5,"dopo" &amp; B1045,"prima" &amp; B1045)</f>
        <v>prima</v>
      </c>
    </row>
    <row r="1046" spans="14:14">
      <c r="N1046" s="184" t="str">
        <f>IF(M1046&gt;riepilogo!$D$5,"dopo" &amp; B1046,"prima" &amp; B1046)</f>
        <v>prima</v>
      </c>
    </row>
    <row r="1047" spans="14:14">
      <c r="N1047" s="184" t="str">
        <f>IF(M1047&gt;riepilogo!$D$5,"dopo" &amp; B1047,"prima" &amp; B1047)</f>
        <v>prima</v>
      </c>
    </row>
    <row r="1048" spans="14:14">
      <c r="N1048" s="184" t="str">
        <f>IF(M1048&gt;riepilogo!$D$5,"dopo" &amp; B1048,"prima" &amp; B1048)</f>
        <v>prima</v>
      </c>
    </row>
    <row r="1049" spans="14:14">
      <c r="N1049" s="184" t="str">
        <f>IF(M1049&gt;riepilogo!$D$5,"dopo" &amp; B1049,"prima" &amp; B1049)</f>
        <v>prima</v>
      </c>
    </row>
    <row r="1050" spans="14:14">
      <c r="N1050" s="184" t="str">
        <f>IF(M1050&gt;riepilogo!$D$5,"dopo" &amp; B1050,"prima" &amp; B1050)</f>
        <v>prima</v>
      </c>
    </row>
    <row r="1051" spans="14:14">
      <c r="N1051" s="184" t="str">
        <f>IF(M1051&gt;riepilogo!$D$5,"dopo" &amp; B1051,"prima" &amp; B1051)</f>
        <v>prima</v>
      </c>
    </row>
    <row r="1052" spans="14:14">
      <c r="N1052" s="184" t="str">
        <f>IF(M1052&gt;riepilogo!$D$5,"dopo" &amp; B1052,"prima" &amp; B1052)</f>
        <v>prima</v>
      </c>
    </row>
    <row r="1053" spans="14:14">
      <c r="N1053" s="184" t="str">
        <f>IF(M1053&gt;riepilogo!$D$5,"dopo" &amp; B1053,"prima" &amp; B1053)</f>
        <v>prima</v>
      </c>
    </row>
    <row r="1054" spans="14:14">
      <c r="N1054" s="184" t="str">
        <f>IF(M1054&gt;riepilogo!$D$5,"dopo" &amp; B1054,"prima" &amp; B1054)</f>
        <v>prima</v>
      </c>
    </row>
    <row r="1055" spans="14:14">
      <c r="N1055" s="184" t="str">
        <f>IF(M1055&gt;riepilogo!$D$5,"dopo" &amp; B1055,"prima" &amp; B1055)</f>
        <v>prima</v>
      </c>
    </row>
    <row r="1056" spans="14:14">
      <c r="N1056" s="184" t="str">
        <f>IF(M1056&gt;riepilogo!$D$5,"dopo" &amp; B1056,"prima" &amp; B1056)</f>
        <v>prima</v>
      </c>
    </row>
    <row r="1057" spans="14:14">
      <c r="N1057" s="184" t="str">
        <f>IF(M1057&gt;riepilogo!$D$5,"dopo" &amp; B1057,"prima" &amp; B1057)</f>
        <v>prima</v>
      </c>
    </row>
    <row r="1058" spans="14:14">
      <c r="N1058" s="184" t="str">
        <f>IF(M1058&gt;riepilogo!$D$5,"dopo" &amp; B1058,"prima" &amp; B1058)</f>
        <v>prima</v>
      </c>
    </row>
    <row r="1059" spans="14:14">
      <c r="N1059" s="184" t="str">
        <f>IF(M1059&gt;riepilogo!$D$5,"dopo" &amp; B1059,"prima" &amp; B1059)</f>
        <v>prima</v>
      </c>
    </row>
    <row r="1060" spans="14:14">
      <c r="N1060" s="184" t="str">
        <f>IF(M1060&gt;riepilogo!$D$5,"dopo" &amp; B1060,"prima" &amp; B1060)</f>
        <v>prima</v>
      </c>
    </row>
    <row r="1061" spans="14:14">
      <c r="N1061" s="184" t="str">
        <f>IF(M1061&gt;riepilogo!$D$5,"dopo" &amp; B1061,"prima" &amp; B1061)</f>
        <v>prima</v>
      </c>
    </row>
    <row r="1062" spans="14:14">
      <c r="N1062" s="184" t="str">
        <f>IF(M1062&gt;riepilogo!$D$5,"dopo" &amp; B1062,"prima" &amp; B1062)</f>
        <v>prima</v>
      </c>
    </row>
    <row r="1063" spans="14:14">
      <c r="N1063" s="184" t="str">
        <f>IF(M1063&gt;riepilogo!$D$5,"dopo" &amp; B1063,"prima" &amp; B1063)</f>
        <v>prima</v>
      </c>
    </row>
    <row r="1064" spans="14:14">
      <c r="N1064" s="184" t="str">
        <f>IF(M1064&gt;riepilogo!$D$5,"dopo" &amp; B1064,"prima" &amp; B1064)</f>
        <v>prima</v>
      </c>
    </row>
    <row r="1065" spans="14:14">
      <c r="N1065" s="184" t="str">
        <f>IF(M1065&gt;riepilogo!$D$5,"dopo" &amp; B1065,"prima" &amp; B1065)</f>
        <v>prima</v>
      </c>
    </row>
    <row r="1066" spans="14:14">
      <c r="N1066" s="184" t="str">
        <f>IF(M1066&gt;riepilogo!$D$5,"dopo" &amp; B1066,"prima" &amp; B1066)</f>
        <v>prima</v>
      </c>
    </row>
    <row r="1067" spans="14:14">
      <c r="N1067" s="184" t="str">
        <f>IF(M1067&gt;riepilogo!$D$5,"dopo" &amp; B1067,"prima" &amp; B1067)</f>
        <v>prima</v>
      </c>
    </row>
    <row r="1068" spans="14:14">
      <c r="N1068" s="184" t="str">
        <f>IF(M1068&gt;riepilogo!$D$5,"dopo" &amp; B1068,"prima" &amp; B1068)</f>
        <v>prima</v>
      </c>
    </row>
    <row r="1069" spans="14:14">
      <c r="N1069" s="184" t="str">
        <f>IF(M1069&gt;riepilogo!$D$5,"dopo" &amp; B1069,"prima" &amp; B1069)</f>
        <v>prima</v>
      </c>
    </row>
    <row r="1070" spans="14:14">
      <c r="N1070" s="184" t="str">
        <f>IF(M1070&gt;riepilogo!$D$5,"dopo" &amp; B1070,"prima" &amp; B1070)</f>
        <v>prima</v>
      </c>
    </row>
    <row r="1071" spans="14:14">
      <c r="N1071" s="184" t="str">
        <f>IF(M1071&gt;riepilogo!$D$5,"dopo" &amp; B1071,"prima" &amp; B1071)</f>
        <v>prima</v>
      </c>
    </row>
    <row r="1072" spans="14:14">
      <c r="N1072" s="184" t="str">
        <f>IF(M1072&gt;riepilogo!$D$5,"dopo" &amp; B1072,"prima" &amp; B1072)</f>
        <v>prima</v>
      </c>
    </row>
    <row r="1073" spans="14:14">
      <c r="N1073" s="184" t="str">
        <f>IF(M1073&gt;riepilogo!$D$5,"dopo" &amp; B1073,"prima" &amp; B1073)</f>
        <v>prima</v>
      </c>
    </row>
    <row r="1074" spans="14:14">
      <c r="N1074" s="184" t="str">
        <f>IF(M1074&gt;riepilogo!$D$5,"dopo" &amp; B1074,"prima" &amp; B1074)</f>
        <v>prima</v>
      </c>
    </row>
    <row r="1075" spans="14:14">
      <c r="N1075" s="184" t="str">
        <f>IF(M1075&gt;riepilogo!$D$5,"dopo" &amp; B1075,"prima" &amp; B1075)</f>
        <v>prima</v>
      </c>
    </row>
    <row r="1076" spans="14:14">
      <c r="N1076" s="184" t="str">
        <f>IF(M1076&gt;riepilogo!$D$5,"dopo" &amp; B1076,"prima" &amp; B1076)</f>
        <v>prima</v>
      </c>
    </row>
    <row r="1077" spans="14:14">
      <c r="N1077" s="184" t="str">
        <f>IF(M1077&gt;riepilogo!$D$5,"dopo" &amp; B1077,"prima" &amp; B1077)</f>
        <v>prima</v>
      </c>
    </row>
    <row r="1078" spans="14:14">
      <c r="N1078" s="184" t="str">
        <f>IF(M1078&gt;riepilogo!$D$5,"dopo" &amp; B1078,"prima" &amp; B1078)</f>
        <v>prima</v>
      </c>
    </row>
    <row r="1079" spans="14:14">
      <c r="N1079" s="184" t="str">
        <f>IF(M1079&gt;riepilogo!$D$5,"dopo" &amp; B1079,"prima" &amp; B1079)</f>
        <v>prima</v>
      </c>
    </row>
    <row r="1080" spans="14:14">
      <c r="N1080" s="184" t="str">
        <f>IF(M1080&gt;riepilogo!$D$5,"dopo" &amp; B1080,"prima" &amp; B1080)</f>
        <v>prima</v>
      </c>
    </row>
    <row r="1081" spans="14:14">
      <c r="N1081" s="184" t="str">
        <f>IF(M1081&gt;riepilogo!$D$5,"dopo" &amp; B1081,"prima" &amp; B1081)</f>
        <v>prima</v>
      </c>
    </row>
    <row r="1082" spans="14:14">
      <c r="N1082" s="184" t="str">
        <f>IF(M1082&gt;riepilogo!$D$5,"dopo" &amp; B1082,"prima" &amp; B1082)</f>
        <v>prima</v>
      </c>
    </row>
    <row r="1083" spans="14:14">
      <c r="N1083" s="184" t="str">
        <f>IF(M1083&gt;riepilogo!$D$5,"dopo" &amp; B1083,"prima" &amp; B1083)</f>
        <v>prima</v>
      </c>
    </row>
    <row r="1084" spans="14:14">
      <c r="N1084" s="184" t="str">
        <f>IF(M1084&gt;riepilogo!$D$5,"dopo" &amp; B1084,"prima" &amp; B1084)</f>
        <v>prima</v>
      </c>
    </row>
    <row r="1085" spans="14:14">
      <c r="N1085" s="184" t="str">
        <f>IF(M1085&gt;riepilogo!$D$5,"dopo" &amp; B1085,"prima" &amp; B1085)</f>
        <v>prima</v>
      </c>
    </row>
    <row r="1086" spans="14:14">
      <c r="N1086" s="184" t="str">
        <f>IF(M1086&gt;riepilogo!$D$5,"dopo" &amp; B1086,"prima" &amp; B1086)</f>
        <v>prima</v>
      </c>
    </row>
    <row r="1087" spans="14:14">
      <c r="N1087" s="184" t="str">
        <f>IF(M1087&gt;riepilogo!$D$5,"dopo" &amp; B1087,"prima" &amp; B1087)</f>
        <v>prima</v>
      </c>
    </row>
    <row r="1088" spans="14:14">
      <c r="N1088" s="184" t="str">
        <f>IF(M1088&gt;riepilogo!$D$5,"dopo" &amp; B1088,"prima" &amp; B1088)</f>
        <v>prima</v>
      </c>
    </row>
    <row r="1089" spans="14:14">
      <c r="N1089" s="184" t="str">
        <f>IF(M1089&gt;riepilogo!$D$5,"dopo" &amp; B1089,"prima" &amp; B1089)</f>
        <v>prima</v>
      </c>
    </row>
    <row r="1090" spans="14:14">
      <c r="N1090" s="184" t="str">
        <f>IF(M1090&gt;riepilogo!$D$5,"dopo" &amp; B1090,"prima" &amp; B1090)</f>
        <v>prima</v>
      </c>
    </row>
    <row r="1091" spans="14:14">
      <c r="N1091" s="184" t="str">
        <f>IF(M1091&gt;riepilogo!$D$5,"dopo" &amp; B1091,"prima" &amp; B1091)</f>
        <v>prima</v>
      </c>
    </row>
    <row r="1092" spans="14:14">
      <c r="N1092" s="184" t="str">
        <f>IF(M1092&gt;riepilogo!$D$5,"dopo" &amp; B1092,"prima" &amp; B1092)</f>
        <v>prima</v>
      </c>
    </row>
    <row r="1093" spans="14:14">
      <c r="N1093" s="184" t="str">
        <f>IF(M1093&gt;riepilogo!$D$5,"dopo" &amp; B1093,"prima" &amp; B1093)</f>
        <v>prima</v>
      </c>
    </row>
    <row r="1094" spans="14:14">
      <c r="N1094" s="184" t="str">
        <f>IF(M1094&gt;riepilogo!$D$5,"dopo" &amp; B1094,"prima" &amp; B1094)</f>
        <v>prima</v>
      </c>
    </row>
    <row r="1095" spans="14:14">
      <c r="N1095" s="184" t="str">
        <f>IF(M1095&gt;riepilogo!$D$5,"dopo" &amp; B1095,"prima" &amp; B1095)</f>
        <v>prima</v>
      </c>
    </row>
    <row r="1096" spans="14:14">
      <c r="N1096" s="184" t="str">
        <f>IF(M1096&gt;riepilogo!$D$5,"dopo" &amp; B1096,"prima" &amp; B1096)</f>
        <v>prima</v>
      </c>
    </row>
    <row r="1097" spans="14:14">
      <c r="N1097" s="184" t="str">
        <f>IF(M1097&gt;riepilogo!$D$5,"dopo" &amp; B1097,"prima" &amp; B1097)</f>
        <v>prima</v>
      </c>
    </row>
    <row r="1098" spans="14:14">
      <c r="N1098" s="184" t="str">
        <f>IF(M1098&gt;riepilogo!$D$5,"dopo" &amp; B1098,"prima" &amp; B1098)</f>
        <v>prima</v>
      </c>
    </row>
    <row r="1099" spans="14:14">
      <c r="N1099" s="184" t="str">
        <f>IF(M1099&gt;riepilogo!$D$5,"dopo" &amp; B1099,"prima" &amp; B1099)</f>
        <v>prima</v>
      </c>
    </row>
    <row r="1100" spans="14:14">
      <c r="N1100" s="184" t="str">
        <f>IF(M1100&gt;riepilogo!$D$5,"dopo" &amp; B1100,"prima" &amp; B1100)</f>
        <v>prima</v>
      </c>
    </row>
    <row r="1101" spans="14:14">
      <c r="N1101" s="184" t="str">
        <f>IF(M1101&gt;riepilogo!$D$5,"dopo" &amp; B1101,"prima" &amp; B1101)</f>
        <v>prima</v>
      </c>
    </row>
    <row r="1102" spans="14:14">
      <c r="N1102" s="184" t="str">
        <f>IF(M1102&gt;riepilogo!$D$5,"dopo" &amp; B1102,"prima" &amp; B1102)</f>
        <v>prima</v>
      </c>
    </row>
    <row r="1103" spans="14:14">
      <c r="N1103" s="184" t="str">
        <f>IF(M1103&gt;riepilogo!$D$5,"dopo" &amp; B1103,"prima" &amp; B1103)</f>
        <v>prima</v>
      </c>
    </row>
    <row r="1104" spans="14:14">
      <c r="N1104" s="184" t="str">
        <f>IF(M1104&gt;riepilogo!$D$5,"dopo" &amp; B1104,"prima" &amp; B1104)</f>
        <v>prima</v>
      </c>
    </row>
    <row r="1105" spans="14:14">
      <c r="N1105" s="184" t="str">
        <f>IF(M1105&gt;riepilogo!$D$5,"dopo" &amp; B1105,"prima" &amp; B1105)</f>
        <v>prima</v>
      </c>
    </row>
    <row r="1106" spans="14:14">
      <c r="N1106" s="184" t="str">
        <f>IF(M1106&gt;riepilogo!$D$5,"dopo" &amp; B1106,"prima" &amp; B1106)</f>
        <v>prima</v>
      </c>
    </row>
    <row r="1107" spans="14:14">
      <c r="N1107" s="184" t="str">
        <f>IF(M1107&gt;riepilogo!$D$5,"dopo" &amp; B1107,"prima" &amp; B1107)</f>
        <v>prima</v>
      </c>
    </row>
    <row r="1108" spans="14:14">
      <c r="N1108" s="184" t="str">
        <f>IF(M1108&gt;riepilogo!$D$5,"dopo" &amp; B1108,"prima" &amp; B1108)</f>
        <v>prima</v>
      </c>
    </row>
    <row r="1109" spans="14:14">
      <c r="N1109" s="184" t="str">
        <f>IF(M1109&gt;riepilogo!$D$5,"dopo" &amp; B1109,"prima" &amp; B1109)</f>
        <v>prima</v>
      </c>
    </row>
    <row r="1110" spans="14:14">
      <c r="N1110" s="184" t="str">
        <f>IF(M1110&gt;riepilogo!$D$5,"dopo" &amp; B1110,"prima" &amp; B1110)</f>
        <v>prima</v>
      </c>
    </row>
    <row r="1111" spans="14:14">
      <c r="N1111" s="184" t="str">
        <f>IF(M1111&gt;riepilogo!$D$5,"dopo" &amp; B1111,"prima" &amp; B1111)</f>
        <v>prima</v>
      </c>
    </row>
    <row r="1112" spans="14:14">
      <c r="N1112" s="184" t="str">
        <f>IF(M1112&gt;riepilogo!$D$5,"dopo" &amp; B1112,"prima" &amp; B1112)</f>
        <v>prima</v>
      </c>
    </row>
    <row r="1113" spans="14:14">
      <c r="N1113" s="184" t="str">
        <f>IF(M1113&gt;riepilogo!$D$5,"dopo" &amp; B1113,"prima" &amp; B1113)</f>
        <v>prima</v>
      </c>
    </row>
    <row r="1114" spans="14:14">
      <c r="N1114" s="184" t="str">
        <f>IF(M1114&gt;riepilogo!$D$5,"dopo" &amp; B1114,"prima" &amp; B1114)</f>
        <v>prima</v>
      </c>
    </row>
    <row r="1115" spans="14:14">
      <c r="N1115" s="184" t="str">
        <f>IF(M1115&gt;riepilogo!$D$5,"dopo" &amp; B1115,"prima" &amp; B1115)</f>
        <v>prima</v>
      </c>
    </row>
    <row r="1116" spans="14:14">
      <c r="N1116" s="184" t="str">
        <f>IF(M1116&gt;riepilogo!$D$5,"dopo" &amp; B1116,"prima" &amp; B1116)</f>
        <v>prima</v>
      </c>
    </row>
    <row r="1117" spans="14:14">
      <c r="N1117" s="184" t="str">
        <f>IF(M1117&gt;riepilogo!$D$5,"dopo" &amp; B1117,"prima" &amp; B1117)</f>
        <v>prima</v>
      </c>
    </row>
    <row r="1118" spans="14:14">
      <c r="N1118" s="184" t="str">
        <f>IF(M1118&gt;riepilogo!$D$5,"dopo" &amp; B1118,"prima" &amp; B1118)</f>
        <v>prima</v>
      </c>
    </row>
    <row r="1119" spans="14:14">
      <c r="N1119" s="184" t="str">
        <f>IF(M1119&gt;riepilogo!$D$5,"dopo" &amp; B1119,"prima" &amp; B1119)</f>
        <v>prima</v>
      </c>
    </row>
    <row r="1120" spans="14:14">
      <c r="N1120" s="184" t="str">
        <f>IF(M1120&gt;riepilogo!$D$5,"dopo" &amp; B1120,"prima" &amp; B1120)</f>
        <v>prima</v>
      </c>
    </row>
    <row r="1121" spans="14:14">
      <c r="N1121" s="184" t="str">
        <f>IF(M1121&gt;riepilogo!$D$5,"dopo" &amp; B1121,"prima" &amp; B1121)</f>
        <v>prima</v>
      </c>
    </row>
    <row r="1122" spans="14:14">
      <c r="N1122" s="184" t="str">
        <f>IF(M1122&gt;riepilogo!$D$5,"dopo" &amp; B1122,"prima" &amp; B1122)</f>
        <v>prima</v>
      </c>
    </row>
    <row r="1123" spans="14:14">
      <c r="N1123" s="184" t="str">
        <f>IF(M1123&gt;riepilogo!$D$5,"dopo" &amp; B1123,"prima" &amp; B1123)</f>
        <v>prima</v>
      </c>
    </row>
    <row r="1124" spans="14:14">
      <c r="N1124" s="184" t="str">
        <f>IF(M1124&gt;riepilogo!$D$5,"dopo" &amp; B1124,"prima" &amp; B1124)</f>
        <v>prima</v>
      </c>
    </row>
    <row r="1125" spans="14:14">
      <c r="N1125" s="184" t="str">
        <f>IF(M1125&gt;riepilogo!$D$5,"dopo" &amp; B1125,"prima" &amp; B1125)</f>
        <v>prima</v>
      </c>
    </row>
    <row r="1126" spans="14:14">
      <c r="N1126" s="184" t="str">
        <f>IF(M1126&gt;riepilogo!$D$5,"dopo" &amp; B1126,"prima" &amp; B1126)</f>
        <v>prima</v>
      </c>
    </row>
    <row r="1127" spans="14:14">
      <c r="N1127" s="184" t="str">
        <f>IF(M1127&gt;riepilogo!$D$5,"dopo" &amp; B1127,"prima" &amp; B1127)</f>
        <v>prima</v>
      </c>
    </row>
    <row r="1128" spans="14:14">
      <c r="N1128" s="184" t="str">
        <f>IF(M1128&gt;riepilogo!$D$5,"dopo" &amp; B1128,"prima" &amp; B1128)</f>
        <v>prima</v>
      </c>
    </row>
    <row r="1129" spans="14:14">
      <c r="N1129" s="184" t="str">
        <f>IF(M1129&gt;riepilogo!$D$5,"dopo" &amp; B1129,"prima" &amp; B1129)</f>
        <v>prima</v>
      </c>
    </row>
    <row r="1130" spans="14:14">
      <c r="N1130" s="184" t="str">
        <f>IF(M1130&gt;riepilogo!$D$5,"dopo" &amp; B1130,"prima" &amp; B1130)</f>
        <v>prima</v>
      </c>
    </row>
    <row r="1131" spans="14:14">
      <c r="N1131" s="184" t="str">
        <f>IF(M1131&gt;riepilogo!$D$5,"dopo" &amp; B1131,"prima" &amp; B1131)</f>
        <v>prima</v>
      </c>
    </row>
    <row r="1132" spans="14:14">
      <c r="N1132" s="184" t="str">
        <f>IF(M1132&gt;riepilogo!$D$5,"dopo" &amp; B1132,"prima" &amp; B1132)</f>
        <v>prima</v>
      </c>
    </row>
    <row r="1133" spans="14:14">
      <c r="N1133" s="184" t="str">
        <f>IF(M1133&gt;riepilogo!$D$5,"dopo" &amp; B1133,"prima" &amp; B1133)</f>
        <v>prima</v>
      </c>
    </row>
    <row r="1134" spans="14:14">
      <c r="N1134" s="184" t="str">
        <f>IF(M1134&gt;riepilogo!$D$5,"dopo" &amp; B1134,"prima" &amp; B1134)</f>
        <v>prima</v>
      </c>
    </row>
    <row r="1135" spans="14:14">
      <c r="N1135" s="184" t="str">
        <f>IF(M1135&gt;riepilogo!$D$5,"dopo" &amp; B1135,"prima" &amp; B1135)</f>
        <v>prima</v>
      </c>
    </row>
    <row r="1136" spans="14:14">
      <c r="N1136" s="184" t="str">
        <f>IF(M1136&gt;riepilogo!$D$5,"dopo" &amp; B1136,"prima" &amp; B1136)</f>
        <v>prima</v>
      </c>
    </row>
    <row r="1137" spans="14:14">
      <c r="N1137" s="184" t="str">
        <f>IF(M1137&gt;riepilogo!$D$5,"dopo" &amp; B1137,"prima" &amp; B1137)</f>
        <v>prima</v>
      </c>
    </row>
    <row r="1138" spans="14:14">
      <c r="N1138" s="184" t="str">
        <f>IF(M1138&gt;riepilogo!$D$5,"dopo" &amp; B1138,"prima" &amp; B1138)</f>
        <v>prima</v>
      </c>
    </row>
    <row r="1139" spans="14:14">
      <c r="N1139" s="184" t="str">
        <f>IF(M1139&gt;riepilogo!$D$5,"dopo" &amp; B1139,"prima" &amp; B1139)</f>
        <v>prima</v>
      </c>
    </row>
    <row r="1140" spans="14:14">
      <c r="N1140" s="184" t="str">
        <f>IF(M1140&gt;riepilogo!$D$5,"dopo" &amp; B1140,"prima" &amp; B1140)</f>
        <v>prima</v>
      </c>
    </row>
    <row r="1141" spans="14:14">
      <c r="N1141" s="184" t="str">
        <f>IF(M1141&gt;riepilogo!$D$5,"dopo" &amp; B1141,"prima" &amp; B1141)</f>
        <v>prima</v>
      </c>
    </row>
    <row r="1142" spans="14:14">
      <c r="N1142" s="184" t="str">
        <f>IF(M1142&gt;riepilogo!$D$5,"dopo" &amp; B1142,"prima" &amp; B1142)</f>
        <v>prima</v>
      </c>
    </row>
    <row r="1143" spans="14:14">
      <c r="N1143" s="184" t="str">
        <f>IF(M1143&gt;riepilogo!$D$5,"dopo" &amp; B1143,"prima" &amp; B1143)</f>
        <v>prima</v>
      </c>
    </row>
    <row r="1144" spans="14:14">
      <c r="N1144" s="184" t="str">
        <f>IF(M1144&gt;riepilogo!$D$5,"dopo" &amp; B1144,"prima" &amp; B1144)</f>
        <v>prima</v>
      </c>
    </row>
    <row r="1145" spans="14:14">
      <c r="N1145" s="184" t="str">
        <f>IF(M1145&gt;riepilogo!$D$5,"dopo" &amp; B1145,"prima" &amp; B1145)</f>
        <v>prima</v>
      </c>
    </row>
    <row r="1146" spans="14:14">
      <c r="N1146" s="184" t="str">
        <f>IF(M1146&gt;riepilogo!$D$5,"dopo" &amp; B1146,"prima" &amp; B1146)</f>
        <v>prima</v>
      </c>
    </row>
    <row r="1147" spans="14:14">
      <c r="N1147" s="184" t="str">
        <f>IF(M1147&gt;riepilogo!$D$5,"dopo" &amp; B1147,"prima" &amp; B1147)</f>
        <v>prima</v>
      </c>
    </row>
    <row r="1148" spans="14:14">
      <c r="N1148" s="184" t="str">
        <f>IF(M1148&gt;riepilogo!$D$5,"dopo" &amp; B1148,"prima" &amp; B1148)</f>
        <v>prima</v>
      </c>
    </row>
    <row r="1149" spans="14:14">
      <c r="N1149" s="184" t="str">
        <f>IF(M1149&gt;riepilogo!$D$5,"dopo" &amp; B1149,"prima" &amp; B1149)</f>
        <v>prima</v>
      </c>
    </row>
    <row r="1150" spans="14:14">
      <c r="N1150" s="184" t="str">
        <f>IF(M1150&gt;riepilogo!$D$5,"dopo" &amp; B1150,"prima" &amp; B1150)</f>
        <v>prima</v>
      </c>
    </row>
    <row r="1151" spans="14:14">
      <c r="N1151" s="184" t="str">
        <f>IF(M1151&gt;riepilogo!$D$5,"dopo" &amp; B1151,"prima" &amp; B1151)</f>
        <v>prima</v>
      </c>
    </row>
    <row r="1152" spans="14:14">
      <c r="N1152" s="184" t="str">
        <f>IF(M1152&gt;riepilogo!$D$5,"dopo" &amp; B1152,"prima" &amp; B1152)</f>
        <v>prima</v>
      </c>
    </row>
    <row r="1153" spans="14:14">
      <c r="N1153" s="184" t="str">
        <f>IF(M1153&gt;riepilogo!$D$5,"dopo" &amp; B1153,"prima" &amp; B1153)</f>
        <v>prima</v>
      </c>
    </row>
    <row r="1154" spans="14:14">
      <c r="N1154" s="184" t="str">
        <f>IF(M1154&gt;riepilogo!$D$5,"dopo" &amp; B1154,"prima" &amp; B1154)</f>
        <v>prima</v>
      </c>
    </row>
    <row r="1155" spans="14:14">
      <c r="N1155" s="184" t="str">
        <f>IF(M1155&gt;riepilogo!$D$5,"dopo" &amp; B1155,"prima" &amp; B1155)</f>
        <v>prima</v>
      </c>
    </row>
    <row r="1156" spans="14:14">
      <c r="N1156" s="184" t="str">
        <f>IF(M1156&gt;riepilogo!$D$5,"dopo" &amp; B1156,"prima" &amp; B1156)</f>
        <v>prima</v>
      </c>
    </row>
    <row r="1157" spans="14:14">
      <c r="N1157" s="184" t="str">
        <f>IF(M1157&gt;riepilogo!$D$5,"dopo" &amp; B1157,"prima" &amp; B1157)</f>
        <v>prima</v>
      </c>
    </row>
    <row r="1158" spans="14:14">
      <c r="N1158" s="184" t="str">
        <f>IF(M1158&gt;riepilogo!$D$5,"dopo" &amp; B1158,"prima" &amp; B1158)</f>
        <v>prima</v>
      </c>
    </row>
    <row r="1159" spans="14:14">
      <c r="N1159" s="184" t="str">
        <f>IF(M1159&gt;riepilogo!$D$5,"dopo" &amp; B1159,"prima" &amp; B1159)</f>
        <v>prima</v>
      </c>
    </row>
    <row r="1160" spans="14:14">
      <c r="N1160" s="184" t="str">
        <f>IF(M1160&gt;riepilogo!$D$5,"dopo" &amp; B1160,"prima" &amp; B1160)</f>
        <v>prima</v>
      </c>
    </row>
    <row r="1161" spans="14:14">
      <c r="N1161" s="184" t="str">
        <f>IF(M1161&gt;riepilogo!$D$5,"dopo" &amp; B1161,"prima" &amp; B1161)</f>
        <v>prima</v>
      </c>
    </row>
    <row r="1162" spans="14:14">
      <c r="N1162" s="184" t="str">
        <f>IF(M1162&gt;riepilogo!$D$5,"dopo" &amp; B1162,"prima" &amp; B1162)</f>
        <v>prima</v>
      </c>
    </row>
    <row r="1163" spans="14:14">
      <c r="N1163" s="184" t="str">
        <f>IF(M1163&gt;riepilogo!$D$5,"dopo" &amp; B1163,"prima" &amp; B1163)</f>
        <v>prima</v>
      </c>
    </row>
    <row r="1164" spans="14:14">
      <c r="N1164" s="184" t="str">
        <f>IF(M1164&gt;riepilogo!$D$5,"dopo" &amp; B1164,"prima" &amp; B1164)</f>
        <v>prima</v>
      </c>
    </row>
    <row r="1165" spans="14:14">
      <c r="N1165" s="184" t="str">
        <f>IF(M1165&gt;riepilogo!$D$5,"dopo" &amp; B1165,"prima" &amp; B1165)</f>
        <v>prima</v>
      </c>
    </row>
    <row r="1166" spans="14:14">
      <c r="N1166" s="184" t="str">
        <f>IF(M1166&gt;riepilogo!$D$5,"dopo" &amp; B1166,"prima" &amp; B1166)</f>
        <v>prima</v>
      </c>
    </row>
    <row r="1167" spans="14:14">
      <c r="N1167" s="184" t="str">
        <f>IF(M1167&gt;riepilogo!$D$5,"dopo" &amp; B1167,"prima" &amp; B1167)</f>
        <v>prima</v>
      </c>
    </row>
    <row r="1168" spans="14:14">
      <c r="N1168" s="184" t="str">
        <f>IF(M1168&gt;riepilogo!$D$5,"dopo" &amp; B1168,"prima" &amp; B1168)</f>
        <v>prima</v>
      </c>
    </row>
    <row r="1169" spans="14:14">
      <c r="N1169" s="184" t="str">
        <f>IF(M1169&gt;riepilogo!$D$5,"dopo" &amp; B1169,"prima" &amp; B1169)</f>
        <v>prima</v>
      </c>
    </row>
    <row r="1170" spans="14:14">
      <c r="N1170" s="184" t="str">
        <f>IF(M1170&gt;riepilogo!$D$5,"dopo" &amp; B1170,"prima" &amp; B1170)</f>
        <v>prima</v>
      </c>
    </row>
    <row r="1171" spans="14:14">
      <c r="N1171" s="184" t="str">
        <f>IF(M1171&gt;riepilogo!$D$5,"dopo" &amp; B1171,"prima" &amp; B1171)</f>
        <v>prima</v>
      </c>
    </row>
    <row r="1172" spans="14:14">
      <c r="N1172" s="184" t="str">
        <f>IF(M1172&gt;riepilogo!$D$5,"dopo" &amp; B1172,"prima" &amp; B1172)</f>
        <v>prima</v>
      </c>
    </row>
    <row r="1173" spans="14:14">
      <c r="N1173" s="184" t="str">
        <f>IF(M1173&gt;riepilogo!$D$5,"dopo" &amp; B1173,"prima" &amp; B1173)</f>
        <v>prima</v>
      </c>
    </row>
    <row r="1174" spans="14:14">
      <c r="N1174" s="184" t="str">
        <f>IF(M1174&gt;riepilogo!$D$5,"dopo" &amp; B1174,"prima" &amp; B1174)</f>
        <v>prima</v>
      </c>
    </row>
    <row r="1175" spans="14:14">
      <c r="N1175" s="184" t="str">
        <f>IF(M1175&gt;riepilogo!$D$5,"dopo" &amp; B1175,"prima" &amp; B1175)</f>
        <v>prima</v>
      </c>
    </row>
    <row r="1176" spans="14:14">
      <c r="N1176" s="184" t="str">
        <f>IF(M1176&gt;riepilogo!$D$5,"dopo" &amp; B1176,"prima" &amp; B1176)</f>
        <v>prima</v>
      </c>
    </row>
    <row r="1177" spans="14:14">
      <c r="N1177" s="184" t="str">
        <f>IF(M1177&gt;riepilogo!$D$5,"dopo" &amp; B1177,"prima" &amp; B1177)</f>
        <v>prima</v>
      </c>
    </row>
    <row r="1178" spans="14:14">
      <c r="N1178" s="184" t="str">
        <f>IF(M1178&gt;riepilogo!$D$5,"dopo" &amp; B1178,"prima" &amp; B1178)</f>
        <v>prima</v>
      </c>
    </row>
    <row r="1179" spans="14:14">
      <c r="N1179" s="184" t="str">
        <f>IF(M1179&gt;riepilogo!$D$5,"dopo" &amp; B1179,"prima" &amp; B1179)</f>
        <v>prima</v>
      </c>
    </row>
    <row r="1180" spans="14:14">
      <c r="N1180" s="184" t="str">
        <f>IF(M1180&gt;riepilogo!$D$5,"dopo" &amp; B1180,"prima" &amp; B1180)</f>
        <v>prima</v>
      </c>
    </row>
    <row r="1181" spans="14:14">
      <c r="N1181" s="184" t="str">
        <f>IF(M1181&gt;riepilogo!$D$5,"dopo" &amp; B1181,"prima" &amp; B1181)</f>
        <v>prima</v>
      </c>
    </row>
    <row r="1182" spans="14:14">
      <c r="N1182" s="184" t="str">
        <f>IF(M1182&gt;riepilogo!$D$5,"dopo" &amp; B1182,"prima" &amp; B1182)</f>
        <v>prima</v>
      </c>
    </row>
    <row r="1183" spans="14:14">
      <c r="N1183" s="184" t="str">
        <f>IF(M1183&gt;riepilogo!$D$5,"dopo" &amp; B1183,"prima" &amp; B1183)</f>
        <v>prima</v>
      </c>
    </row>
    <row r="1184" spans="14:14">
      <c r="N1184" s="184" t="str">
        <f>IF(M1184&gt;riepilogo!$D$5,"dopo" &amp; B1184,"prima" &amp; B1184)</f>
        <v>prima</v>
      </c>
    </row>
    <row r="1185" spans="14:14">
      <c r="N1185" s="184" t="str">
        <f>IF(M1185&gt;riepilogo!$D$5,"dopo" &amp; B1185,"prima" &amp; B1185)</f>
        <v>prima</v>
      </c>
    </row>
    <row r="1186" spans="14:14">
      <c r="N1186" s="184" t="str">
        <f>IF(M1186&gt;riepilogo!$D$5,"dopo" &amp; B1186,"prima" &amp; B1186)</f>
        <v>prima</v>
      </c>
    </row>
    <row r="1187" spans="14:14">
      <c r="N1187" s="184" t="str">
        <f>IF(M1187&gt;riepilogo!$D$5,"dopo" &amp; B1187,"prima" &amp; B1187)</f>
        <v>prima</v>
      </c>
    </row>
    <row r="1188" spans="14:14">
      <c r="N1188" s="184" t="str">
        <f>IF(M1188&gt;riepilogo!$D$5,"dopo" &amp; B1188,"prima" &amp; B1188)</f>
        <v>prima</v>
      </c>
    </row>
    <row r="1189" spans="14:14">
      <c r="N1189" s="184" t="str">
        <f>IF(M1189&gt;riepilogo!$D$5,"dopo" &amp; B1189,"prima" &amp; B1189)</f>
        <v>prima</v>
      </c>
    </row>
    <row r="1190" spans="14:14">
      <c r="N1190" s="184" t="str">
        <f>IF(M1190&gt;riepilogo!$D$5,"dopo" &amp; B1190,"prima" &amp; B1190)</f>
        <v>prima</v>
      </c>
    </row>
    <row r="1191" spans="14:14">
      <c r="N1191" s="184" t="str">
        <f>IF(M1191&gt;riepilogo!$D$5,"dopo" &amp; B1191,"prima" &amp; B1191)</f>
        <v>prima</v>
      </c>
    </row>
    <row r="1192" spans="14:14">
      <c r="N1192" s="184" t="str">
        <f>IF(M1192&gt;riepilogo!$D$5,"dopo" &amp; B1192,"prima" &amp; B1192)</f>
        <v>prima</v>
      </c>
    </row>
    <row r="1193" spans="14:14">
      <c r="N1193" s="184" t="str">
        <f>IF(M1193&gt;riepilogo!$D$5,"dopo" &amp; B1193,"prima" &amp; B1193)</f>
        <v>prima</v>
      </c>
    </row>
    <row r="1194" spans="14:14">
      <c r="N1194" s="184" t="str">
        <f>IF(M1194&gt;riepilogo!$D$5,"dopo" &amp; B1194,"prima" &amp; B1194)</f>
        <v>prima</v>
      </c>
    </row>
    <row r="1195" spans="14:14">
      <c r="N1195" s="184" t="str">
        <f>IF(M1195&gt;riepilogo!$D$5,"dopo" &amp; B1195,"prima" &amp; B1195)</f>
        <v>prima</v>
      </c>
    </row>
    <row r="1196" spans="14:14">
      <c r="N1196" s="184" t="str">
        <f>IF(M1196&gt;riepilogo!$D$5,"dopo" &amp; B1196,"prima" &amp; B1196)</f>
        <v>prima</v>
      </c>
    </row>
    <row r="1197" spans="14:14">
      <c r="N1197" s="184" t="str">
        <f>IF(M1197&gt;riepilogo!$D$5,"dopo" &amp; B1197,"prima" &amp; B1197)</f>
        <v>prima</v>
      </c>
    </row>
    <row r="1198" spans="14:14">
      <c r="N1198" s="184" t="str">
        <f>IF(M1198&gt;riepilogo!$D$5,"dopo" &amp; B1198,"prima" &amp; B1198)</f>
        <v>prima</v>
      </c>
    </row>
    <row r="1199" spans="14:14">
      <c r="N1199" s="184" t="str">
        <f>IF(M1199&gt;riepilogo!$D$5,"dopo" &amp; B1199,"prima" &amp; B1199)</f>
        <v>prima</v>
      </c>
    </row>
    <row r="1200" spans="14:14">
      <c r="N1200" s="184" t="str">
        <f>IF(M1200&gt;riepilogo!$D$5,"dopo" &amp; B1200,"prima" &amp; B1200)</f>
        <v>prima</v>
      </c>
    </row>
    <row r="1201" spans="14:14">
      <c r="N1201" s="184" t="str">
        <f>IF(M1201&gt;riepilogo!$D$5,"dopo" &amp; B1201,"prima" &amp; B1201)</f>
        <v>prima</v>
      </c>
    </row>
    <row r="1202" spans="14:14">
      <c r="N1202" s="184" t="str">
        <f>IF(M1202&gt;riepilogo!$D$5,"dopo" &amp; B1202,"prima" &amp; B1202)</f>
        <v>prima</v>
      </c>
    </row>
    <row r="1203" spans="14:14">
      <c r="N1203" s="184" t="str">
        <f>IF(M1203&gt;riepilogo!$D$5,"dopo" &amp; B1203,"prima" &amp; B1203)</f>
        <v>prima</v>
      </c>
    </row>
    <row r="1204" spans="14:14">
      <c r="N1204" s="184" t="str">
        <f>IF(M1204&gt;riepilogo!$D$5,"dopo" &amp; B1204,"prima" &amp; B1204)</f>
        <v>prima</v>
      </c>
    </row>
    <row r="1205" spans="14:14">
      <c r="N1205" s="184" t="str">
        <f>IF(M1205&gt;riepilogo!$D$5,"dopo" &amp; B1205,"prima" &amp; B1205)</f>
        <v>prima</v>
      </c>
    </row>
    <row r="1206" spans="14:14">
      <c r="N1206" s="184" t="str">
        <f>IF(M1206&gt;riepilogo!$D$5,"dopo" &amp; B1206,"prima" &amp; B1206)</f>
        <v>prima</v>
      </c>
    </row>
    <row r="1207" spans="14:14">
      <c r="N1207" s="184" t="str">
        <f>IF(M1207&gt;riepilogo!$D$5,"dopo" &amp; B1207,"prima" &amp; B1207)</f>
        <v>prima</v>
      </c>
    </row>
    <row r="1208" spans="14:14">
      <c r="N1208" s="184" t="str">
        <f>IF(M1208&gt;riepilogo!$D$5,"dopo" &amp; B1208,"prima" &amp; B1208)</f>
        <v>prima</v>
      </c>
    </row>
    <row r="1209" spans="14:14">
      <c r="N1209" s="184" t="str">
        <f>IF(M1209&gt;riepilogo!$D$5,"dopo" &amp; B1209,"prima" &amp; B1209)</f>
        <v>prima</v>
      </c>
    </row>
    <row r="1210" spans="14:14">
      <c r="N1210" s="184" t="str">
        <f>IF(M1210&gt;riepilogo!$D$5,"dopo" &amp; B1210,"prima" &amp; B1210)</f>
        <v>prima</v>
      </c>
    </row>
    <row r="1211" spans="14:14">
      <c r="N1211" s="184" t="str">
        <f>IF(M1211&gt;riepilogo!$D$5,"dopo" &amp; B1211,"prima" &amp; B1211)</f>
        <v>prima</v>
      </c>
    </row>
    <row r="1212" spans="14:14">
      <c r="N1212" s="184" t="str">
        <f>IF(M1212&gt;riepilogo!$D$5,"dopo" &amp; B1212,"prima" &amp; B1212)</f>
        <v>prima</v>
      </c>
    </row>
    <row r="1213" spans="14:14">
      <c r="N1213" s="184" t="str">
        <f>IF(M1213&gt;riepilogo!$D$5,"dopo" &amp; B1213,"prima" &amp; B1213)</f>
        <v>prima</v>
      </c>
    </row>
    <row r="1214" spans="14:14">
      <c r="N1214" s="184" t="str">
        <f>IF(M1214&gt;riepilogo!$D$5,"dopo" &amp; B1214,"prima" &amp; B1214)</f>
        <v>prima</v>
      </c>
    </row>
    <row r="1215" spans="14:14">
      <c r="N1215" s="184" t="str">
        <f>IF(M1215&gt;riepilogo!$D$5,"dopo" &amp; B1215,"prima" &amp; B1215)</f>
        <v>prima</v>
      </c>
    </row>
    <row r="1216" spans="14:14">
      <c r="N1216" s="184" t="str">
        <f>IF(M1216&gt;riepilogo!$D$5,"dopo" &amp; B1216,"prima" &amp; B1216)</f>
        <v>prima</v>
      </c>
    </row>
    <row r="1217" spans="14:14">
      <c r="N1217" s="184" t="str">
        <f>IF(M1217&gt;riepilogo!$D$5,"dopo" &amp; B1217,"prima" &amp; B1217)</f>
        <v>prima</v>
      </c>
    </row>
    <row r="1218" spans="14:14">
      <c r="N1218" s="184" t="str">
        <f>IF(M1218&gt;riepilogo!$D$5,"dopo" &amp; B1218,"prima" &amp; B1218)</f>
        <v>prima</v>
      </c>
    </row>
    <row r="1219" spans="14:14">
      <c r="N1219" s="184" t="str">
        <f>IF(M1219&gt;riepilogo!$D$5,"dopo" &amp; B1219,"prima" &amp; B1219)</f>
        <v>prima</v>
      </c>
    </row>
    <row r="1220" spans="14:14">
      <c r="N1220" s="184" t="str">
        <f>IF(M1220&gt;riepilogo!$D$5,"dopo" &amp; B1220,"prima" &amp; B1220)</f>
        <v>prima</v>
      </c>
    </row>
    <row r="1221" spans="14:14">
      <c r="N1221" s="184" t="str">
        <f>IF(M1221&gt;riepilogo!$D$5,"dopo" &amp; B1221,"prima" &amp; B1221)</f>
        <v>prima</v>
      </c>
    </row>
    <row r="1222" spans="14:14">
      <c r="N1222" s="184" t="str">
        <f>IF(M1222&gt;riepilogo!$D$5,"dopo" &amp; B1222,"prima" &amp; B1222)</f>
        <v>prima</v>
      </c>
    </row>
    <row r="1223" spans="14:14">
      <c r="N1223" s="184" t="str">
        <f>IF(M1223&gt;riepilogo!$D$5,"dopo" &amp; B1223,"prima" &amp; B1223)</f>
        <v>prima</v>
      </c>
    </row>
    <row r="1224" spans="14:14">
      <c r="N1224" s="184" t="str">
        <f>IF(M1224&gt;riepilogo!$D$5,"dopo" &amp; B1224,"prima" &amp; B1224)</f>
        <v>prima</v>
      </c>
    </row>
    <row r="1225" spans="14:14">
      <c r="N1225" s="184" t="str">
        <f>IF(M1225&gt;riepilogo!$D$5,"dopo" &amp; B1225,"prima" &amp; B1225)</f>
        <v>prima</v>
      </c>
    </row>
    <row r="1226" spans="14:14">
      <c r="N1226" s="184" t="str">
        <f>IF(M1226&gt;riepilogo!$D$5,"dopo" &amp; B1226,"prima" &amp; B1226)</f>
        <v>prima</v>
      </c>
    </row>
    <row r="1227" spans="14:14">
      <c r="N1227" s="184" t="str">
        <f>IF(M1227&gt;riepilogo!$D$5,"dopo" &amp; B1227,"prima" &amp; B1227)</f>
        <v>prima</v>
      </c>
    </row>
    <row r="1228" spans="14:14">
      <c r="N1228" s="184" t="str">
        <f>IF(M1228&gt;riepilogo!$D$5,"dopo" &amp; B1228,"prima" &amp; B1228)</f>
        <v>prima</v>
      </c>
    </row>
    <row r="1229" spans="14:14">
      <c r="N1229" s="184" t="str">
        <f>IF(M1229&gt;riepilogo!$D$5,"dopo" &amp; B1229,"prima" &amp; B1229)</f>
        <v>prima</v>
      </c>
    </row>
    <row r="1230" spans="14:14">
      <c r="N1230" s="184" t="str">
        <f>IF(M1230&gt;riepilogo!$D$5,"dopo" &amp; B1230,"prima" &amp; B1230)</f>
        <v>prima</v>
      </c>
    </row>
    <row r="1231" spans="14:14">
      <c r="N1231" s="184" t="str">
        <f>IF(M1231&gt;riepilogo!$D$5,"dopo" &amp; B1231,"prima" &amp; B1231)</f>
        <v>prima</v>
      </c>
    </row>
    <row r="1232" spans="14:14">
      <c r="N1232" s="184" t="str">
        <f>IF(M1232&gt;riepilogo!$D$5,"dopo" &amp; B1232,"prima" &amp; B1232)</f>
        <v>prima</v>
      </c>
    </row>
    <row r="1233" spans="14:14">
      <c r="N1233" s="184" t="str">
        <f>IF(M1233&gt;riepilogo!$D$5,"dopo" &amp; B1233,"prima" &amp; B1233)</f>
        <v>prima</v>
      </c>
    </row>
    <row r="1234" spans="14:14">
      <c r="N1234" s="184" t="str">
        <f>IF(M1234&gt;riepilogo!$D$5,"dopo" &amp; B1234,"prima" &amp; B1234)</f>
        <v>prima</v>
      </c>
    </row>
    <row r="1235" spans="14:14">
      <c r="N1235" s="184" t="str">
        <f>IF(M1235&gt;riepilogo!$D$5,"dopo" &amp; B1235,"prima" &amp; B1235)</f>
        <v>prima</v>
      </c>
    </row>
    <row r="1236" spans="14:14">
      <c r="N1236" s="184" t="str">
        <f>IF(M1236&gt;riepilogo!$D$5,"dopo" &amp; B1236,"prima" &amp; B1236)</f>
        <v>prima</v>
      </c>
    </row>
    <row r="1237" spans="14:14">
      <c r="N1237" s="184" t="str">
        <f>IF(M1237&gt;riepilogo!$D$5,"dopo" &amp; B1237,"prima" &amp; B1237)</f>
        <v>prima</v>
      </c>
    </row>
    <row r="1238" spans="14:14">
      <c r="N1238" s="184" t="str">
        <f>IF(M1238&gt;riepilogo!$D$5,"dopo" &amp; B1238,"prima" &amp; B1238)</f>
        <v>prima</v>
      </c>
    </row>
    <row r="1239" spans="14:14">
      <c r="N1239" s="184" t="str">
        <f>IF(M1239&gt;riepilogo!$D$5,"dopo" &amp; B1239,"prima" &amp; B1239)</f>
        <v>prima</v>
      </c>
    </row>
    <row r="1240" spans="14:14">
      <c r="N1240" s="184" t="str">
        <f>IF(M1240&gt;riepilogo!$D$5,"dopo" &amp; B1240,"prima" &amp; B1240)</f>
        <v>prima</v>
      </c>
    </row>
    <row r="1241" spans="14:14">
      <c r="N1241" s="184" t="str">
        <f>IF(M1241&gt;riepilogo!$D$5,"dopo" &amp; B1241,"prima" &amp; B1241)</f>
        <v>prima</v>
      </c>
    </row>
    <row r="1242" spans="14:14">
      <c r="N1242" s="184" t="str">
        <f>IF(M1242&gt;riepilogo!$D$5,"dopo" &amp; B1242,"prima" &amp; B1242)</f>
        <v>prima</v>
      </c>
    </row>
    <row r="1243" spans="14:14">
      <c r="N1243" s="184" t="str">
        <f>IF(M1243&gt;riepilogo!$D$5,"dopo" &amp; B1243,"prima" &amp; B1243)</f>
        <v>prima</v>
      </c>
    </row>
    <row r="1244" spans="14:14">
      <c r="N1244" s="184" t="str">
        <f>IF(M1244&gt;riepilogo!$D$5,"dopo" &amp; B1244,"prima" &amp; B1244)</f>
        <v>prima</v>
      </c>
    </row>
    <row r="1245" spans="14:14">
      <c r="N1245" s="184" t="str">
        <f>IF(M1245&gt;riepilogo!$D$5,"dopo" &amp; B1245,"prima" &amp; B1245)</f>
        <v>prima</v>
      </c>
    </row>
    <row r="1246" spans="14:14">
      <c r="N1246" s="184" t="str">
        <f>IF(M1246&gt;riepilogo!$D$5,"dopo" &amp; B1246,"prima" &amp; B1246)</f>
        <v>prima</v>
      </c>
    </row>
    <row r="1247" spans="14:14">
      <c r="N1247" s="184" t="str">
        <f>IF(M1247&gt;riepilogo!$D$5,"dopo" &amp; B1247,"prima" &amp; B1247)</f>
        <v>prima</v>
      </c>
    </row>
    <row r="1248" spans="14:14">
      <c r="N1248" s="184" t="str">
        <f>IF(M1248&gt;riepilogo!$D$5,"dopo" &amp; B1248,"prima" &amp; B1248)</f>
        <v>prima</v>
      </c>
    </row>
    <row r="1249" spans="14:14">
      <c r="N1249" s="184" t="str">
        <f>IF(M1249&gt;riepilogo!$D$5,"dopo" &amp; B1249,"prima" &amp; B1249)</f>
        <v>prima</v>
      </c>
    </row>
    <row r="1250" spans="14:14">
      <c r="N1250" s="184" t="str">
        <f>IF(M1250&gt;riepilogo!$D$5,"dopo" &amp; B1250,"prima" &amp; B1250)</f>
        <v>prima</v>
      </c>
    </row>
    <row r="1251" spans="14:14">
      <c r="N1251" s="184" t="str">
        <f>IF(M1251&gt;riepilogo!$D$5,"dopo" &amp; B1251,"prima" &amp; B1251)</f>
        <v>prima</v>
      </c>
    </row>
    <row r="1252" spans="14:14">
      <c r="N1252" s="184" t="str">
        <f>IF(M1252&gt;riepilogo!$D$5,"dopo" &amp; B1252,"prima" &amp; B1252)</f>
        <v>prima</v>
      </c>
    </row>
    <row r="1253" spans="14:14">
      <c r="N1253" s="184" t="str">
        <f>IF(M1253&gt;riepilogo!$D$5,"dopo" &amp; B1253,"prima" &amp; B1253)</f>
        <v>prima</v>
      </c>
    </row>
    <row r="1254" spans="14:14">
      <c r="N1254" s="184" t="str">
        <f>IF(M1254&gt;riepilogo!$D$5,"dopo" &amp; B1254,"prima" &amp; B1254)</f>
        <v>prima</v>
      </c>
    </row>
    <row r="1255" spans="14:14">
      <c r="N1255" s="184" t="str">
        <f>IF(M1255&gt;riepilogo!$D$5,"dopo" &amp; B1255,"prima" &amp; B1255)</f>
        <v>prima</v>
      </c>
    </row>
    <row r="1256" spans="14:14">
      <c r="N1256" s="184" t="str">
        <f>IF(M1256&gt;riepilogo!$D$5,"dopo" &amp; B1256,"prima" &amp; B1256)</f>
        <v>prima</v>
      </c>
    </row>
    <row r="1257" spans="14:14">
      <c r="N1257" s="184" t="str">
        <f>IF(M1257&gt;riepilogo!$D$5,"dopo" &amp; B1257,"prima" &amp; B1257)</f>
        <v>prima</v>
      </c>
    </row>
    <row r="1258" spans="14:14">
      <c r="N1258" s="184" t="str">
        <f>IF(M1258&gt;riepilogo!$D$5,"dopo" &amp; B1258,"prima" &amp; B1258)</f>
        <v>prima</v>
      </c>
    </row>
    <row r="1259" spans="14:14">
      <c r="N1259" s="184" t="str">
        <f>IF(M1259&gt;riepilogo!$D$5,"dopo" &amp; B1259,"prima" &amp; B1259)</f>
        <v>prima</v>
      </c>
    </row>
    <row r="1260" spans="14:14">
      <c r="N1260" s="184" t="str">
        <f>IF(M1260&gt;riepilogo!$D$5,"dopo" &amp; B1260,"prima" &amp; B1260)</f>
        <v>prima</v>
      </c>
    </row>
    <row r="1261" spans="14:14">
      <c r="N1261" s="184" t="str">
        <f>IF(M1261&gt;riepilogo!$D$5,"dopo" &amp; B1261,"prima" &amp; B1261)</f>
        <v>prima</v>
      </c>
    </row>
    <row r="1262" spans="14:14">
      <c r="N1262" s="184" t="str">
        <f>IF(M1262&gt;riepilogo!$D$5,"dopo" &amp; B1262,"prima" &amp; B1262)</f>
        <v>prima</v>
      </c>
    </row>
    <row r="1263" spans="14:14">
      <c r="N1263" s="184" t="str">
        <f>IF(M1263&gt;riepilogo!$D$5,"dopo" &amp; B1263,"prima" &amp; B1263)</f>
        <v>prima</v>
      </c>
    </row>
    <row r="1264" spans="14:14">
      <c r="N1264" s="184" t="str">
        <f>IF(M1264&gt;riepilogo!$D$5,"dopo" &amp; B1264,"prima" &amp; B1264)</f>
        <v>prima</v>
      </c>
    </row>
    <row r="1265" spans="14:14">
      <c r="N1265" s="184" t="str">
        <f>IF(M1265&gt;riepilogo!$D$5,"dopo" &amp; B1265,"prima" &amp; B1265)</f>
        <v>prima</v>
      </c>
    </row>
    <row r="1266" spans="14:14">
      <c r="N1266" s="184" t="str">
        <f>IF(M1266&gt;riepilogo!$D$5,"dopo" &amp; B1266,"prima" &amp; B1266)</f>
        <v>prima</v>
      </c>
    </row>
    <row r="1267" spans="14:14">
      <c r="N1267" s="184" t="str">
        <f>IF(M1267&gt;riepilogo!$D$5,"dopo" &amp; B1267,"prima" &amp; B1267)</f>
        <v>prima</v>
      </c>
    </row>
    <row r="1268" spans="14:14">
      <c r="N1268" s="184" t="str">
        <f>IF(M1268&gt;riepilogo!$D$5,"dopo" &amp; B1268,"prima" &amp; B1268)</f>
        <v>prima</v>
      </c>
    </row>
    <row r="1269" spans="14:14">
      <c r="N1269" s="184" t="str">
        <f>IF(M1269&gt;riepilogo!$D$5,"dopo" &amp; B1269,"prima" &amp; B1269)</f>
        <v>prima</v>
      </c>
    </row>
    <row r="1270" spans="14:14">
      <c r="N1270" s="184" t="str">
        <f>IF(M1270&gt;riepilogo!$D$5,"dopo" &amp; B1270,"prima" &amp; B1270)</f>
        <v>prima</v>
      </c>
    </row>
    <row r="1271" spans="14:14">
      <c r="N1271" s="184" t="str">
        <f>IF(M1271&gt;riepilogo!$D$5,"dopo" &amp; B1271,"prima" &amp; B1271)</f>
        <v>prima</v>
      </c>
    </row>
    <row r="1272" spans="14:14">
      <c r="N1272" s="184" t="str">
        <f>IF(M1272&gt;riepilogo!$D$5,"dopo" &amp; B1272,"prima" &amp; B1272)</f>
        <v>prima</v>
      </c>
    </row>
    <row r="1273" spans="14:14">
      <c r="N1273" s="184" t="str">
        <f>IF(M1273&gt;riepilogo!$D$5,"dopo" &amp; B1273,"prima" &amp; B1273)</f>
        <v>prima</v>
      </c>
    </row>
    <row r="1274" spans="14:14">
      <c r="N1274" s="184" t="str">
        <f>IF(M1274&gt;riepilogo!$D$5,"dopo" &amp; B1274,"prima" &amp; B1274)</f>
        <v>prima</v>
      </c>
    </row>
    <row r="1275" spans="14:14">
      <c r="N1275" s="184" t="str">
        <f>IF(M1275&gt;riepilogo!$D$5,"dopo" &amp; B1275,"prima" &amp; B1275)</f>
        <v>prima</v>
      </c>
    </row>
    <row r="1276" spans="14:14">
      <c r="N1276" s="184" t="str">
        <f>IF(M1276&gt;riepilogo!$D$5,"dopo" &amp; B1276,"prima" &amp; B1276)</f>
        <v>prima</v>
      </c>
    </row>
    <row r="1277" spans="14:14">
      <c r="N1277" s="184" t="str">
        <f>IF(M1277&gt;riepilogo!$D$5,"dopo" &amp; B1277,"prima" &amp; B1277)</f>
        <v>prima</v>
      </c>
    </row>
    <row r="1278" spans="14:14">
      <c r="N1278" s="184" t="str">
        <f>IF(M1278&gt;riepilogo!$D$5,"dopo" &amp; B1278,"prima" &amp; B1278)</f>
        <v>prima</v>
      </c>
    </row>
    <row r="1279" spans="14:14">
      <c r="N1279" s="184" t="str">
        <f>IF(M1279&gt;riepilogo!$D$5,"dopo" &amp; B1279,"prima" &amp; B1279)</f>
        <v>prima</v>
      </c>
    </row>
    <row r="1280" spans="14:14">
      <c r="N1280" s="184" t="str">
        <f>IF(M1280&gt;riepilogo!$D$5,"dopo" &amp; B1280,"prima" &amp; B1280)</f>
        <v>prima</v>
      </c>
    </row>
    <row r="1281" spans="14:14">
      <c r="N1281" s="184" t="str">
        <f>IF(M1281&gt;riepilogo!$D$5,"dopo" &amp; B1281,"prima" &amp; B1281)</f>
        <v>prima</v>
      </c>
    </row>
    <row r="1282" spans="14:14">
      <c r="N1282" s="184" t="str">
        <f>IF(M1282&gt;riepilogo!$D$5,"dopo" &amp; B1282,"prima" &amp; B1282)</f>
        <v>prima</v>
      </c>
    </row>
    <row r="1283" spans="14:14">
      <c r="N1283" s="184" t="str">
        <f>IF(M1283&gt;riepilogo!$D$5,"dopo" &amp; B1283,"prima" &amp; B1283)</f>
        <v>prima</v>
      </c>
    </row>
    <row r="1284" spans="14:14">
      <c r="N1284" s="184" t="str">
        <f>IF(M1284&gt;riepilogo!$D$5,"dopo" &amp; B1284,"prima" &amp; B1284)</f>
        <v>prima</v>
      </c>
    </row>
    <row r="1285" spans="14:14">
      <c r="N1285" s="184" t="str">
        <f>IF(M1285&gt;riepilogo!$D$5,"dopo" &amp; B1285,"prima" &amp; B1285)</f>
        <v>prima</v>
      </c>
    </row>
    <row r="1286" spans="14:14">
      <c r="N1286" s="184" t="str">
        <f>IF(M1286&gt;riepilogo!$D$5,"dopo" &amp; B1286,"prima" &amp; B1286)</f>
        <v>prima</v>
      </c>
    </row>
    <row r="1287" spans="14:14">
      <c r="N1287" s="184" t="str">
        <f>IF(M1287&gt;riepilogo!$D$5,"dopo" &amp; B1287,"prima" &amp; B1287)</f>
        <v>prima</v>
      </c>
    </row>
    <row r="1288" spans="14:14">
      <c r="N1288" s="184" t="str">
        <f>IF(M1288&gt;riepilogo!$D$5,"dopo" &amp; B1288,"prima" &amp; B1288)</f>
        <v>prima</v>
      </c>
    </row>
    <row r="1289" spans="14:14">
      <c r="N1289" s="184" t="str">
        <f>IF(M1289&gt;riepilogo!$D$5,"dopo" &amp; B1289,"prima" &amp; B1289)</f>
        <v>prima</v>
      </c>
    </row>
    <row r="1290" spans="14:14">
      <c r="N1290" s="184" t="str">
        <f>IF(M1290&gt;riepilogo!$D$5,"dopo" &amp; B1290,"prima" &amp; B1290)</f>
        <v>prima</v>
      </c>
    </row>
    <row r="1291" spans="14:14">
      <c r="N1291" s="184" t="str">
        <f>IF(M1291&gt;riepilogo!$D$5,"dopo" &amp; B1291,"prima" &amp; B1291)</f>
        <v>prima</v>
      </c>
    </row>
    <row r="1292" spans="14:14">
      <c r="N1292" s="184" t="str">
        <f>IF(M1292&gt;riepilogo!$D$5,"dopo" &amp; B1292,"prima" &amp; B1292)</f>
        <v>prima</v>
      </c>
    </row>
    <row r="1293" spans="14:14">
      <c r="N1293" s="184" t="str">
        <f>IF(M1293&gt;riepilogo!$D$5,"dopo" &amp; B1293,"prima" &amp; B1293)</f>
        <v>prima</v>
      </c>
    </row>
    <row r="1294" spans="14:14">
      <c r="N1294" s="184" t="str">
        <f>IF(M1294&gt;riepilogo!$D$5,"dopo" &amp; B1294,"prima" &amp; B1294)</f>
        <v>prima</v>
      </c>
    </row>
    <row r="1295" spans="14:14">
      <c r="N1295" s="184" t="str">
        <f>IF(M1295&gt;riepilogo!$D$5,"dopo" &amp; B1295,"prima" &amp; B1295)</f>
        <v>prima</v>
      </c>
    </row>
    <row r="1296" spans="14:14">
      <c r="N1296" s="184" t="str">
        <f>IF(M1296&gt;riepilogo!$D$5,"dopo" &amp; B1296,"prima" &amp; B1296)</f>
        <v>prima</v>
      </c>
    </row>
    <row r="1297" spans="14:14">
      <c r="N1297" s="184" t="str">
        <f>IF(M1297&gt;riepilogo!$D$5,"dopo" &amp; B1297,"prima" &amp; B1297)</f>
        <v>prima</v>
      </c>
    </row>
    <row r="1298" spans="14:14">
      <c r="N1298" s="184" t="str">
        <f>IF(M1298&gt;riepilogo!$D$5,"dopo" &amp; B1298,"prima" &amp; B1298)</f>
        <v>prima</v>
      </c>
    </row>
    <row r="1299" spans="14:14">
      <c r="N1299" s="184" t="str">
        <f>IF(M1299&gt;riepilogo!$D$5,"dopo" &amp; B1299,"prima" &amp; B1299)</f>
        <v>prima</v>
      </c>
    </row>
    <row r="1300" spans="14:14">
      <c r="N1300" s="184" t="str">
        <f>IF(M1300&gt;riepilogo!$D$5,"dopo" &amp; B1300,"prima" &amp; B1300)</f>
        <v>prima</v>
      </c>
    </row>
    <row r="1301" spans="14:14">
      <c r="N1301" s="184" t="str">
        <f>IF(M1301&gt;riepilogo!$D$5,"dopo" &amp; B1301,"prima" &amp; B1301)</f>
        <v>prima</v>
      </c>
    </row>
    <row r="1302" spans="14:14">
      <c r="N1302" s="184" t="str">
        <f>IF(M1302&gt;riepilogo!$D$5,"dopo" &amp; B1302,"prima" &amp; B1302)</f>
        <v>prima</v>
      </c>
    </row>
    <row r="1303" spans="14:14">
      <c r="N1303" s="184" t="str">
        <f>IF(M1303&gt;riepilogo!$D$5,"dopo" &amp; B1303,"prima" &amp; B1303)</f>
        <v>prima</v>
      </c>
    </row>
    <row r="1304" spans="14:14">
      <c r="N1304" s="184" t="str">
        <f>IF(M1304&gt;riepilogo!$D$5,"dopo" &amp; B1304,"prima" &amp; B1304)</f>
        <v>prima</v>
      </c>
    </row>
    <row r="1305" spans="14:14">
      <c r="N1305" s="184" t="str">
        <f>IF(M1305&gt;riepilogo!$D$5,"dopo" &amp; B1305,"prima" &amp; B1305)</f>
        <v>prima</v>
      </c>
    </row>
    <row r="1306" spans="14:14">
      <c r="N1306" s="184" t="str">
        <f>IF(M1306&gt;riepilogo!$D$5,"dopo" &amp; B1306,"prima" &amp; B1306)</f>
        <v>prima</v>
      </c>
    </row>
    <row r="1307" spans="14:14">
      <c r="N1307" s="184" t="str">
        <f>IF(M1307&gt;riepilogo!$D$5,"dopo" &amp; B1307,"prima" &amp; B1307)</f>
        <v>prima</v>
      </c>
    </row>
    <row r="1308" spans="14:14">
      <c r="N1308" s="184" t="str">
        <f>IF(M1308&gt;riepilogo!$D$5,"dopo" &amp; B1308,"prima" &amp; B1308)</f>
        <v>prima</v>
      </c>
    </row>
    <row r="1309" spans="14:14">
      <c r="N1309" s="184" t="str">
        <f>IF(M1309&gt;riepilogo!$D$5,"dopo" &amp; B1309,"prima" &amp; B1309)</f>
        <v>prima</v>
      </c>
    </row>
    <row r="1310" spans="14:14">
      <c r="N1310" s="184" t="str">
        <f>IF(M1310&gt;riepilogo!$D$5,"dopo" &amp; B1310,"prima" &amp; B1310)</f>
        <v>prima</v>
      </c>
    </row>
    <row r="1311" spans="14:14">
      <c r="N1311" s="184" t="str">
        <f>IF(M1311&gt;riepilogo!$D$5,"dopo" &amp; B1311,"prima" &amp; B1311)</f>
        <v>prima</v>
      </c>
    </row>
    <row r="1312" spans="14:14">
      <c r="N1312" s="184" t="str">
        <f>IF(M1312&gt;riepilogo!$D$5,"dopo" &amp; B1312,"prima" &amp; B1312)</f>
        <v>prima</v>
      </c>
    </row>
    <row r="1313" spans="14:14">
      <c r="N1313" s="184" t="str">
        <f>IF(M1313&gt;riepilogo!$D$5,"dopo" &amp; B1313,"prima" &amp; B1313)</f>
        <v>prima</v>
      </c>
    </row>
    <row r="1314" spans="14:14">
      <c r="N1314" s="184" t="str">
        <f>IF(M1314&gt;riepilogo!$D$5,"dopo" &amp; B1314,"prima" &amp; B1314)</f>
        <v>prima</v>
      </c>
    </row>
    <row r="1315" spans="14:14">
      <c r="N1315" s="184" t="str">
        <f>IF(M1315&gt;riepilogo!$D$5,"dopo" &amp; B1315,"prima" &amp; B1315)</f>
        <v>prima</v>
      </c>
    </row>
    <row r="1316" spans="14:14">
      <c r="N1316" s="184" t="str">
        <f>IF(M1316&gt;riepilogo!$D$5,"dopo" &amp; B1316,"prima" &amp; B1316)</f>
        <v>prima</v>
      </c>
    </row>
    <row r="1317" spans="14:14">
      <c r="N1317" s="184" t="str">
        <f>IF(M1317&gt;riepilogo!$D$5,"dopo" &amp; B1317,"prima" &amp; B1317)</f>
        <v>prima</v>
      </c>
    </row>
    <row r="1318" spans="14:14">
      <c r="N1318" s="184" t="str">
        <f>IF(M1318&gt;riepilogo!$D$5,"dopo" &amp; B1318,"prima" &amp; B1318)</f>
        <v>prima</v>
      </c>
    </row>
    <row r="1319" spans="14:14">
      <c r="N1319" s="184" t="str">
        <f>IF(M1319&gt;riepilogo!$D$5,"dopo" &amp; B1319,"prima" &amp; B1319)</f>
        <v>prima</v>
      </c>
    </row>
    <row r="1320" spans="14:14">
      <c r="N1320" s="184" t="str">
        <f>IF(M1320&gt;riepilogo!$D$5,"dopo" &amp; B1320,"prima" &amp; B1320)</f>
        <v>prima</v>
      </c>
    </row>
    <row r="1321" spans="14:14">
      <c r="N1321" s="184" t="str">
        <f>IF(M1321&gt;riepilogo!$D$5,"dopo" &amp; B1321,"prima" &amp; B1321)</f>
        <v>prima</v>
      </c>
    </row>
    <row r="1322" spans="14:14">
      <c r="N1322" s="184" t="str">
        <f>IF(M1322&gt;riepilogo!$D$5,"dopo" &amp; B1322,"prima" &amp; B1322)</f>
        <v>prima</v>
      </c>
    </row>
    <row r="1323" spans="14:14">
      <c r="N1323" s="184" t="str">
        <f>IF(M1323&gt;riepilogo!$D$5,"dopo" &amp; B1323,"prima" &amp; B1323)</f>
        <v>prima</v>
      </c>
    </row>
    <row r="1324" spans="14:14">
      <c r="N1324" s="184" t="str">
        <f>IF(M1324&gt;riepilogo!$D$5,"dopo" &amp; B1324,"prima" &amp; B1324)</f>
        <v>prima</v>
      </c>
    </row>
    <row r="1325" spans="14:14">
      <c r="N1325" s="184" t="str">
        <f>IF(M1325&gt;riepilogo!$D$5,"dopo" &amp; B1325,"prima" &amp; B1325)</f>
        <v>prima</v>
      </c>
    </row>
    <row r="1326" spans="14:14">
      <c r="N1326" s="184" t="str">
        <f>IF(M1326&gt;riepilogo!$D$5,"dopo" &amp; B1326,"prima" &amp; B1326)</f>
        <v>prima</v>
      </c>
    </row>
    <row r="1327" spans="14:14">
      <c r="N1327" s="184" t="str">
        <f>IF(M1327&gt;riepilogo!$D$5,"dopo" &amp; B1327,"prima" &amp; B1327)</f>
        <v>prima</v>
      </c>
    </row>
    <row r="1328" spans="14:14">
      <c r="N1328" s="184" t="str">
        <f>IF(M1328&gt;riepilogo!$D$5,"dopo" &amp; B1328,"prima" &amp; B1328)</f>
        <v>prima</v>
      </c>
    </row>
    <row r="1329" spans="14:14">
      <c r="N1329" s="184" t="str">
        <f>IF(M1329&gt;riepilogo!$D$5,"dopo" &amp; B1329,"prima" &amp; B1329)</f>
        <v>prima</v>
      </c>
    </row>
    <row r="1330" spans="14:14">
      <c r="N1330" s="184" t="str">
        <f>IF(M1330&gt;riepilogo!$D$5,"dopo" &amp; B1330,"prima" &amp; B1330)</f>
        <v>prima</v>
      </c>
    </row>
    <row r="1331" spans="14:14">
      <c r="N1331" s="184" t="str">
        <f>IF(M1331&gt;riepilogo!$D$5,"dopo" &amp; B1331,"prima" &amp; B1331)</f>
        <v>prima</v>
      </c>
    </row>
    <row r="1332" spans="14:14">
      <c r="N1332" s="184" t="str">
        <f>IF(M1332&gt;riepilogo!$D$5,"dopo" &amp; B1332,"prima" &amp; B1332)</f>
        <v>prima</v>
      </c>
    </row>
    <row r="1333" spans="14:14">
      <c r="N1333" s="184" t="str">
        <f>IF(M1333&gt;riepilogo!$D$5,"dopo" &amp; B1333,"prima" &amp; B1333)</f>
        <v>prima</v>
      </c>
    </row>
    <row r="1334" spans="14:14">
      <c r="N1334" s="184" t="str">
        <f>IF(M1334&gt;riepilogo!$D$5,"dopo" &amp; B1334,"prima" &amp; B1334)</f>
        <v>prima</v>
      </c>
    </row>
    <row r="1335" spans="14:14">
      <c r="N1335" s="184" t="str">
        <f>IF(M1335&gt;riepilogo!$D$5,"dopo" &amp; B1335,"prima" &amp; B1335)</f>
        <v>prima</v>
      </c>
    </row>
    <row r="1336" spans="14:14">
      <c r="N1336" s="184" t="str">
        <f>IF(M1336&gt;riepilogo!$D$5,"dopo" &amp; B1336,"prima" &amp; B1336)</f>
        <v>prima</v>
      </c>
    </row>
    <row r="1337" spans="14:14">
      <c r="N1337" s="184" t="str">
        <f>IF(M1337&gt;riepilogo!$D$5,"dopo" &amp; B1337,"prima" &amp; B1337)</f>
        <v>prima</v>
      </c>
    </row>
    <row r="1338" spans="14:14">
      <c r="N1338" s="184" t="str">
        <f>IF(M1338&gt;riepilogo!$D$5,"dopo" &amp; B1338,"prima" &amp; B1338)</f>
        <v>prima</v>
      </c>
    </row>
    <row r="1339" spans="14:14">
      <c r="N1339" s="184" t="str">
        <f>IF(M1339&gt;riepilogo!$D$5,"dopo" &amp; B1339,"prima" &amp; B1339)</f>
        <v>prima</v>
      </c>
    </row>
    <row r="1340" spans="14:14">
      <c r="N1340" s="184" t="str">
        <f>IF(M1340&gt;riepilogo!$D$5,"dopo" &amp; B1340,"prima" &amp; B1340)</f>
        <v>prima</v>
      </c>
    </row>
    <row r="1341" spans="14:14">
      <c r="N1341" s="184" t="str">
        <f>IF(M1341&gt;riepilogo!$D$5,"dopo" &amp; B1341,"prima" &amp; B1341)</f>
        <v>prima</v>
      </c>
    </row>
    <row r="1342" spans="14:14">
      <c r="N1342" s="184" t="str">
        <f>IF(M1342&gt;riepilogo!$D$5,"dopo" &amp; B1342,"prima" &amp; B1342)</f>
        <v>prima</v>
      </c>
    </row>
    <row r="1343" spans="14:14">
      <c r="N1343" s="184" t="str">
        <f>IF(M1343&gt;riepilogo!$D$5,"dopo" &amp; B1343,"prima" &amp; B1343)</f>
        <v>prima</v>
      </c>
    </row>
    <row r="1344" spans="14:14">
      <c r="N1344" s="184" t="str">
        <f>IF(M1344&gt;riepilogo!$D$5,"dopo" &amp; B1344,"prima" &amp; B1344)</f>
        <v>prima</v>
      </c>
    </row>
    <row r="1345" spans="14:14">
      <c r="N1345" s="184" t="str">
        <f>IF(M1345&gt;riepilogo!$D$5,"dopo" &amp; B1345,"prima" &amp; B1345)</f>
        <v>prima</v>
      </c>
    </row>
    <row r="1346" spans="14:14">
      <c r="N1346" s="184" t="str">
        <f>IF(M1346&gt;riepilogo!$D$5,"dopo" &amp; B1346,"prima" &amp; B1346)</f>
        <v>prima</v>
      </c>
    </row>
    <row r="1347" spans="14:14">
      <c r="N1347" s="184" t="str">
        <f>IF(M1347&gt;riepilogo!$D$5,"dopo" &amp; B1347,"prima" &amp; B1347)</f>
        <v>prima</v>
      </c>
    </row>
    <row r="1348" spans="14:14">
      <c r="N1348" s="184" t="str">
        <f>IF(M1348&gt;riepilogo!$D$5,"dopo" &amp; B1348,"prima" &amp; B1348)</f>
        <v>prima</v>
      </c>
    </row>
    <row r="1349" spans="14:14">
      <c r="N1349" s="184" t="str">
        <f>IF(M1349&gt;riepilogo!$D$5,"dopo" &amp; B1349,"prima" &amp; B1349)</f>
        <v>prima</v>
      </c>
    </row>
    <row r="1350" spans="14:14">
      <c r="N1350" s="184" t="str">
        <f>IF(M1350&gt;riepilogo!$D$5,"dopo" &amp; B1350,"prima" &amp; B1350)</f>
        <v>prima</v>
      </c>
    </row>
    <row r="1351" spans="14:14">
      <c r="N1351" s="184" t="str">
        <f>IF(M1351&gt;riepilogo!$D$5,"dopo" &amp; B1351,"prima" &amp; B1351)</f>
        <v>prima</v>
      </c>
    </row>
    <row r="1352" spans="14:14">
      <c r="N1352" s="184" t="str">
        <f>IF(M1352&gt;riepilogo!$D$5,"dopo" &amp; B1352,"prima" &amp; B1352)</f>
        <v>prima</v>
      </c>
    </row>
    <row r="1353" spans="14:14">
      <c r="N1353" s="184" t="str">
        <f>IF(M1353&gt;riepilogo!$D$5,"dopo" &amp; B1353,"prima" &amp; B1353)</f>
        <v>prima</v>
      </c>
    </row>
    <row r="1354" spans="14:14">
      <c r="N1354" s="184" t="str">
        <f>IF(M1354&gt;riepilogo!$D$5,"dopo" &amp; B1354,"prima" &amp; B1354)</f>
        <v>prima</v>
      </c>
    </row>
    <row r="1355" spans="14:14">
      <c r="N1355" s="184" t="str">
        <f>IF(M1355&gt;riepilogo!$D$5,"dopo" &amp; B1355,"prima" &amp; B1355)</f>
        <v>prima</v>
      </c>
    </row>
    <row r="1356" spans="14:14">
      <c r="N1356" s="184" t="str">
        <f>IF(M1356&gt;riepilogo!$D$5,"dopo" &amp; B1356,"prima" &amp; B1356)</f>
        <v>prima</v>
      </c>
    </row>
    <row r="1357" spans="14:14">
      <c r="N1357" s="184" t="str">
        <f>IF(M1357&gt;riepilogo!$D$5,"dopo" &amp; B1357,"prima" &amp; B1357)</f>
        <v>prima</v>
      </c>
    </row>
    <row r="1358" spans="14:14">
      <c r="N1358" s="184" t="str">
        <f>IF(M1358&gt;riepilogo!$D$5,"dopo" &amp; B1358,"prima" &amp; B1358)</f>
        <v>prima</v>
      </c>
    </row>
    <row r="1359" spans="14:14">
      <c r="N1359" s="184" t="str">
        <f>IF(M1359&gt;riepilogo!$D$5,"dopo" &amp; B1359,"prima" &amp; B1359)</f>
        <v>prima</v>
      </c>
    </row>
    <row r="1360" spans="14:14">
      <c r="N1360" s="184" t="str">
        <f>IF(M1360&gt;riepilogo!$D$5,"dopo" &amp; B1360,"prima" &amp; B1360)</f>
        <v>prima</v>
      </c>
    </row>
    <row r="1361" spans="14:14">
      <c r="N1361" s="184" t="str">
        <f>IF(M1361&gt;riepilogo!$D$5,"dopo" &amp; B1361,"prima" &amp; B1361)</f>
        <v>prima</v>
      </c>
    </row>
    <row r="1362" spans="14:14">
      <c r="N1362" s="184" t="str">
        <f>IF(M1362&gt;riepilogo!$D$5,"dopo" &amp; B1362,"prima" &amp; B1362)</f>
        <v>prima</v>
      </c>
    </row>
    <row r="1363" spans="14:14">
      <c r="N1363" s="184" t="str">
        <f>IF(M1363&gt;riepilogo!$D$5,"dopo" &amp; B1363,"prima" &amp; B1363)</f>
        <v>prima</v>
      </c>
    </row>
    <row r="1364" spans="14:14">
      <c r="N1364" s="184" t="str">
        <f>IF(M1364&gt;riepilogo!$D$5,"dopo" &amp; B1364,"prima" &amp; B1364)</f>
        <v>prima</v>
      </c>
    </row>
    <row r="1365" spans="14:14">
      <c r="N1365" s="184" t="str">
        <f>IF(M1365&gt;riepilogo!$D$5,"dopo" &amp; B1365,"prima" &amp; B1365)</f>
        <v>prima</v>
      </c>
    </row>
    <row r="1366" spans="14:14">
      <c r="N1366" s="184" t="str">
        <f>IF(M1366&gt;riepilogo!$D$5,"dopo" &amp; B1366,"prima" &amp; B1366)</f>
        <v>prima</v>
      </c>
    </row>
    <row r="1367" spans="14:14">
      <c r="N1367" s="184" t="str">
        <f>IF(M1367&gt;riepilogo!$D$5,"dopo" &amp; B1367,"prima" &amp; B1367)</f>
        <v>prima</v>
      </c>
    </row>
    <row r="1368" spans="14:14">
      <c r="N1368" s="184" t="str">
        <f>IF(M1368&gt;riepilogo!$D$5,"dopo" &amp; B1368,"prima" &amp; B1368)</f>
        <v>prima</v>
      </c>
    </row>
    <row r="1369" spans="14:14">
      <c r="N1369" s="184" t="str">
        <f>IF(M1369&gt;riepilogo!$D$5,"dopo" &amp; B1369,"prima" &amp; B1369)</f>
        <v>prima</v>
      </c>
    </row>
    <row r="1370" spans="14:14">
      <c r="N1370" s="184" t="str">
        <f>IF(M1370&gt;riepilogo!$D$5,"dopo" &amp; B1370,"prima" &amp; B1370)</f>
        <v>prima</v>
      </c>
    </row>
    <row r="1371" spans="14:14">
      <c r="N1371" s="184" t="str">
        <f>IF(M1371&gt;riepilogo!$D$5,"dopo" &amp; B1371,"prima" &amp; B1371)</f>
        <v>prima</v>
      </c>
    </row>
    <row r="1372" spans="14:14">
      <c r="N1372" s="184" t="str">
        <f>IF(M1372&gt;riepilogo!$D$5,"dopo" &amp; B1372,"prima" &amp; B1372)</f>
        <v>prima</v>
      </c>
    </row>
    <row r="1373" spans="14:14">
      <c r="N1373" s="184" t="str">
        <f>IF(M1373&gt;riepilogo!$D$5,"dopo" &amp; B1373,"prima" &amp; B1373)</f>
        <v>prima</v>
      </c>
    </row>
    <row r="1374" spans="14:14">
      <c r="N1374" s="184" t="str">
        <f>IF(M1374&gt;riepilogo!$D$5,"dopo" &amp; B1374,"prima" &amp; B1374)</f>
        <v>prima</v>
      </c>
    </row>
    <row r="1375" spans="14:14">
      <c r="N1375" s="184" t="str">
        <f>IF(M1375&gt;riepilogo!$D$5,"dopo" &amp; B1375,"prima" &amp; B1375)</f>
        <v>prima</v>
      </c>
    </row>
    <row r="1376" spans="14:14">
      <c r="N1376" s="184" t="str">
        <f>IF(M1376&gt;riepilogo!$D$5,"dopo" &amp; B1376,"prima" &amp; B1376)</f>
        <v>prima</v>
      </c>
    </row>
    <row r="1377" spans="14:14">
      <c r="N1377" s="184" t="str">
        <f>IF(M1377&gt;riepilogo!$D$5,"dopo" &amp; B1377,"prima" &amp; B1377)</f>
        <v>prima</v>
      </c>
    </row>
    <row r="1378" spans="14:14">
      <c r="N1378" s="184" t="str">
        <f>IF(M1378&gt;riepilogo!$D$5,"dopo" &amp; B1378,"prima" &amp; B1378)</f>
        <v>prima</v>
      </c>
    </row>
    <row r="1379" spans="14:14">
      <c r="N1379" s="184" t="str">
        <f>IF(M1379&gt;riepilogo!$D$5,"dopo" &amp; B1379,"prima" &amp; B1379)</f>
        <v>prima</v>
      </c>
    </row>
    <row r="1380" spans="14:14">
      <c r="N1380" s="184" t="str">
        <f>IF(M1380&gt;riepilogo!$D$5,"dopo" &amp; B1380,"prima" &amp; B1380)</f>
        <v>prima</v>
      </c>
    </row>
    <row r="1381" spans="14:14">
      <c r="N1381" s="184" t="str">
        <f>IF(M1381&gt;riepilogo!$D$5,"dopo" &amp; B1381,"prima" &amp; B1381)</f>
        <v>prima</v>
      </c>
    </row>
    <row r="1382" spans="14:14">
      <c r="N1382" s="184" t="str">
        <f>IF(M1382&gt;riepilogo!$D$5,"dopo" &amp; B1382,"prima" &amp; B1382)</f>
        <v>prima</v>
      </c>
    </row>
    <row r="1383" spans="14:14">
      <c r="N1383" s="184" t="str">
        <f>IF(M1383&gt;riepilogo!$D$5,"dopo" &amp; B1383,"prima" &amp; B1383)</f>
        <v>prima</v>
      </c>
    </row>
    <row r="1384" spans="14:14">
      <c r="N1384" s="184" t="str">
        <f>IF(M1384&gt;riepilogo!$D$5,"dopo" &amp; B1384,"prima" &amp; B1384)</f>
        <v>prima</v>
      </c>
    </row>
    <row r="1385" spans="14:14">
      <c r="N1385" s="184" t="str">
        <f>IF(M1385&gt;riepilogo!$D$5,"dopo" &amp; B1385,"prima" &amp; B1385)</f>
        <v>prima</v>
      </c>
    </row>
    <row r="1386" spans="14:14">
      <c r="N1386" s="184" t="str">
        <f>IF(M1386&gt;riepilogo!$D$5,"dopo" &amp; B1386,"prima" &amp; B1386)</f>
        <v>prima</v>
      </c>
    </row>
    <row r="1387" spans="14:14">
      <c r="N1387" s="184" t="str">
        <f>IF(M1387&gt;riepilogo!$D$5,"dopo" &amp; B1387,"prima" &amp; B1387)</f>
        <v>prima</v>
      </c>
    </row>
    <row r="1388" spans="14:14">
      <c r="N1388" s="184" t="str">
        <f>IF(M1388&gt;riepilogo!$D$5,"dopo" &amp; B1388,"prima" &amp; B1388)</f>
        <v>prima</v>
      </c>
    </row>
    <row r="1389" spans="14:14">
      <c r="N1389" s="184" t="str">
        <f>IF(M1389&gt;riepilogo!$D$5,"dopo" &amp; B1389,"prima" &amp; B1389)</f>
        <v>prima</v>
      </c>
    </row>
    <row r="1390" spans="14:14">
      <c r="N1390" s="184" t="str">
        <f>IF(M1390&gt;riepilogo!$D$5,"dopo" &amp; B1390,"prima" &amp; B1390)</f>
        <v>prima</v>
      </c>
    </row>
    <row r="1391" spans="14:14">
      <c r="N1391" s="184" t="str">
        <f>IF(M1391&gt;riepilogo!$D$5,"dopo" &amp; B1391,"prima" &amp; B1391)</f>
        <v>prima</v>
      </c>
    </row>
    <row r="1392" spans="14:14">
      <c r="N1392" s="184" t="str">
        <f>IF(M1392&gt;riepilogo!$D$5,"dopo" &amp; B1392,"prima" &amp; B1392)</f>
        <v>prima</v>
      </c>
    </row>
    <row r="1393" spans="14:14">
      <c r="N1393" s="184" t="str">
        <f>IF(M1393&gt;riepilogo!$D$5,"dopo" &amp; B1393,"prima" &amp; B1393)</f>
        <v>prima</v>
      </c>
    </row>
    <row r="1394" spans="14:14">
      <c r="N1394" s="184" t="str">
        <f>IF(M1394&gt;riepilogo!$D$5,"dopo" &amp; B1394,"prima" &amp; B1394)</f>
        <v>prima</v>
      </c>
    </row>
    <row r="1395" spans="14:14">
      <c r="N1395" s="184" t="str">
        <f>IF(M1395&gt;riepilogo!$D$5,"dopo" &amp; B1395,"prima" &amp; B1395)</f>
        <v>prima</v>
      </c>
    </row>
    <row r="1396" spans="14:14">
      <c r="N1396" s="184" t="str">
        <f>IF(M1396&gt;riepilogo!$D$5,"dopo" &amp; B1396,"prima" &amp; B1396)</f>
        <v>prima</v>
      </c>
    </row>
    <row r="1397" spans="14:14">
      <c r="N1397" s="184" t="str">
        <f>IF(M1397&gt;riepilogo!$D$5,"dopo" &amp; B1397,"prima" &amp; B1397)</f>
        <v>prima</v>
      </c>
    </row>
    <row r="1398" spans="14:14">
      <c r="N1398" s="184" t="str">
        <f>IF(M1398&gt;riepilogo!$D$5,"dopo" &amp; B1398,"prima" &amp; B1398)</f>
        <v>prima</v>
      </c>
    </row>
  </sheetData>
  <sheetProtection algorithmName="SHA-512" hashValue="kpimSAUO7g5yL3la70IjNS38y6LVBOQqq2M4T5qBjYlzyNk7ht77vI8ghiZy7sQzlwHsocL7WvvFJEBDJZyzPQ==" saltValue="UQgYemotQaD7dMpJQ9OuNw==" spinCount="100000" sheet="1" objects="1" scenarios="1"/>
  <mergeCells count="7">
    <mergeCell ref="B6:B7"/>
    <mergeCell ref="K4:N4"/>
    <mergeCell ref="C6:C7"/>
    <mergeCell ref="D6:D7"/>
    <mergeCell ref="E6:E7"/>
    <mergeCell ref="F6:J6"/>
    <mergeCell ref="K6:M6"/>
  </mergeCells>
  <conditionalFormatting sqref="B8:B32">
    <cfRule type="expression" dxfId="0" priority="1">
      <formula>IF(XFA8&lt;&gt;"",TRUE,FALSE)</formula>
    </cfRule>
  </conditionalFormatting>
  <dataValidations count="2">
    <dataValidation type="date" allowBlank="1" showInputMessage="1" showErrorMessage="1" error="Inserisci una data valida nel formato corretto gg/mm/aaaa" sqref="G8:G32 M8:M35" xr:uid="{00000000-0002-0000-0200-000000000000}">
      <formula1>45120</formula1>
      <formula2>45838</formula2>
    </dataValidation>
    <dataValidation type="list" allowBlank="1" showInputMessage="1" showErrorMessage="1" sqref="K8:K1048576" xr:uid="{00000000-0002-0000-0200-000001000000}">
      <formula1>tipo_pagamento</formula1>
    </dataValidation>
  </dataValidations>
  <hyperlinks>
    <hyperlink ref="B3" location="riepilogo!A1" display="Torna al Riepilogo" xr:uid="{00000000-0004-0000-0200-000000000000}"/>
  </hyperlinks>
  <pageMargins left="0.7" right="0.7" top="0.75" bottom="0.75" header="0.3" footer="0.3"/>
  <pageSetup paperSize="9" scale="6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riepilogo!$C$62:$C$90</xm:f>
          </x14:formula1>
          <xm:sqref>B8:B58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data</vt:lpstr>
      <vt:lpstr>riepilogo</vt:lpstr>
      <vt:lpstr>elenco_spese</vt:lpstr>
      <vt:lpstr>elenco_spese!Area_stampa</vt:lpstr>
      <vt:lpstr>riepilogo!Area_stampa</vt:lpstr>
      <vt:lpstr>CCUA</vt:lpstr>
      <vt:lpstr>DataDom</vt:lpstr>
      <vt:lpstr>tipo_pagamento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Carlino Alessio</dc:creator>
  <cp:lastModifiedBy>Colavizza Daniele</cp:lastModifiedBy>
  <cp:lastPrinted>2024-11-11T11:11:09Z</cp:lastPrinted>
  <dcterms:created xsi:type="dcterms:W3CDTF">2024-07-23T11:02:43Z</dcterms:created>
  <dcterms:modified xsi:type="dcterms:W3CDTF">2024-11-11T11:11:54Z</dcterms:modified>
</cp:coreProperties>
</file>