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X:\DC Risorse Agricole\Ispettorato Regionale Agricoltura\Vegetali\2024_Impianti arborei\_Modulistica\"/>
    </mc:Choice>
  </mc:AlternateContent>
  <xr:revisionPtr revIDLastSave="0" documentId="13_ncr:1_{C47A88B5-E2B1-42F0-9097-C9BF59E8022C}" xr6:coauthVersionLast="47" xr6:coauthVersionMax="47" xr10:uidLastSave="{00000000-0000-0000-0000-000000000000}"/>
  <workbookProtection workbookAlgorithmName="SHA-512" workbookHashValue="FGuowZrrge6giwk+GMW2Ke3NRn++jGFBSWQOXbs6Tp7Hc9n0OHuM3fbepOt3UR3+9D7MeF2UgCf1wUNmfz7bWw==" workbookSaltValue="NkPQBwR7xbdp7QL5y1KFHQ==" workbookSpinCount="100000" lockStructure="1"/>
  <bookViews>
    <workbookView xWindow="-120" yWindow="240" windowWidth="29040" windowHeight="15480" tabRatio="500" firstSheet="1" activeTab="1" xr2:uid="{00000000-000D-0000-FFFF-FFFF00000000}"/>
  </bookViews>
  <sheets>
    <sheet name="Tabelle" sheetId="1" state="hidden" r:id="rId1"/>
    <sheet name="Domanda iniziale" sheetId="2" r:id="rId2"/>
    <sheet name="Allegato A" sheetId="4" r:id="rId3"/>
  </sheets>
  <definedNames>
    <definedName name="_xlnm.Print_Area" localSheetId="2">'Allegato A'!$A$1:$L$37</definedName>
    <definedName name="_xlnm.Print_Area" localSheetId="1">'Domanda iniziale'!$A$1:$P$285</definedName>
    <definedName name="Bool_Aree">Tabelle!$R$6</definedName>
    <definedName name="convhamq">Tabelle!$F$9</definedName>
    <definedName name="ha_mq">Tabelle!$F$8</definedName>
    <definedName name="LimMaxAmm">Tabelle!$F$7</definedName>
    <definedName name="LimMinSup">Tabelle!$F$8</definedName>
    <definedName name="Massimale">Tabelle!$F$6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2" i="2" l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C2" i="1"/>
  <c r="J145" i="2"/>
  <c r="E72" i="2"/>
  <c r="N92" i="2"/>
  <c r="L92" i="2"/>
  <c r="J92" i="2"/>
  <c r="I224" i="2"/>
  <c r="A224" i="2"/>
  <c r="I169" i="2"/>
  <c r="A169" i="2"/>
  <c r="B140" i="2"/>
  <c r="B141" i="2"/>
  <c r="B142" i="2"/>
  <c r="B143" i="2"/>
  <c r="B139" i="2"/>
  <c r="B67" i="2"/>
  <c r="B68" i="2"/>
  <c r="B69" i="2"/>
  <c r="B70" i="2"/>
  <c r="B66" i="2"/>
  <c r="I112" i="2"/>
  <c r="A112" i="2"/>
  <c r="M147" i="2"/>
  <c r="I60" i="2"/>
  <c r="A60" i="2"/>
  <c r="P6" i="1" l="1" a="1"/>
  <c r="P6" i="1" s="1"/>
  <c r="O6" i="1" a="1"/>
  <c r="O6" i="1" s="1"/>
  <c r="F5" i="4"/>
  <c r="B5" i="4"/>
  <c r="Q6" i="1" l="1"/>
  <c r="Q8" i="1"/>
  <c r="R6" i="1" s="1"/>
  <c r="Q13" i="1"/>
  <c r="Q16" i="1"/>
  <c r="Q15" i="1"/>
  <c r="Q14" i="1"/>
  <c r="Q20" i="1"/>
  <c r="Q19" i="1"/>
  <c r="Q18" i="1"/>
  <c r="Q10" i="1"/>
  <c r="Q7" i="1"/>
  <c r="Q21" i="1"/>
  <c r="Q12" i="1"/>
  <c r="Q11" i="1"/>
  <c r="Q17" i="1"/>
  <c r="Q9" i="1"/>
  <c r="G1" i="4"/>
  <c r="A1" i="4"/>
  <c r="M150" i="2"/>
  <c r="M149" i="2"/>
  <c r="F139" i="2" l="1"/>
  <c r="D139" i="2"/>
  <c r="D140" i="2"/>
  <c r="H140" i="2" s="1"/>
  <c r="M140" i="2" s="1"/>
  <c r="L140" i="2" s="1"/>
  <c r="F140" i="2"/>
  <c r="D141" i="2"/>
  <c r="H141" i="2" s="1"/>
  <c r="M141" i="2" s="1"/>
  <c r="L141" i="2" s="1"/>
  <c r="F141" i="2"/>
  <c r="D142" i="2"/>
  <c r="H142" i="2" s="1"/>
  <c r="M142" i="2" s="1"/>
  <c r="F142" i="2"/>
  <c r="D143" i="2"/>
  <c r="H143" i="2" s="1"/>
  <c r="F143" i="2"/>
  <c r="D145" i="2" l="1"/>
  <c r="M143" i="2"/>
  <c r="L143" i="2" s="1"/>
  <c r="L142" i="2"/>
  <c r="H139" i="2"/>
  <c r="L150" i="2" l="1"/>
  <c r="M139" i="2"/>
  <c r="K11" i="1"/>
  <c r="K15" i="1"/>
  <c r="K14" i="1"/>
  <c r="K13" i="1"/>
  <c r="K12" i="1"/>
  <c r="K6" i="1"/>
  <c r="K7" i="1"/>
  <c r="K8" i="1"/>
  <c r="K9" i="1"/>
  <c r="K10" i="1"/>
  <c r="L6" i="1"/>
  <c r="L7" i="1"/>
  <c r="L8" i="1"/>
  <c r="L9" i="1"/>
  <c r="L10" i="1"/>
  <c r="M6" i="1"/>
  <c r="M7" i="1"/>
  <c r="M8" i="1"/>
  <c r="M9" i="1"/>
  <c r="M10" i="1"/>
  <c r="M145" i="2" l="1"/>
  <c r="L149" i="2"/>
  <c r="M152" i="2"/>
  <c r="L139" i="2"/>
  <c r="B14" i="1"/>
  <c r="B12" i="1"/>
  <c r="B11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<sst xmlns="http://schemas.openxmlformats.org/spreadsheetml/2006/main" count="714" uniqueCount="427">
  <si>
    <t>Parametri</t>
  </si>
  <si>
    <t>valore</t>
  </si>
  <si>
    <t>u.d.m.</t>
  </si>
  <si>
    <t>Comune</t>
  </si>
  <si>
    <t>Limite massimo Ammissibile</t>
  </si>
  <si>
    <t>euro</t>
  </si>
  <si>
    <t>Seleziona Comune</t>
  </si>
  <si>
    <t>Conversione: mq in ettari</t>
  </si>
  <si>
    <t>ha/mq</t>
  </si>
  <si>
    <t>AIELLO DEL FRIULI</t>
  </si>
  <si>
    <t>UD</t>
  </si>
  <si>
    <t>AMARO</t>
  </si>
  <si>
    <t>AMPEZZO</t>
  </si>
  <si>
    <t>Spunta</t>
  </si>
  <si>
    <t>UNI</t>
  </si>
  <si>
    <t>ANDREIS</t>
  </si>
  <si>
    <t>PN</t>
  </si>
  <si>
    <t>AQUILEIA</t>
  </si>
  <si>
    <t>ARBA</t>
  </si>
  <si>
    <t>ARTA TERME</t>
  </si>
  <si>
    <t>ARTEGNA</t>
  </si>
  <si>
    <t>Ruolo</t>
  </si>
  <si>
    <t>ARZENE</t>
  </si>
  <si>
    <t>ATTIMIS</t>
  </si>
  <si>
    <t>Titolare</t>
  </si>
  <si>
    <t>AVIANO</t>
  </si>
  <si>
    <t>Rappresentante Legale</t>
  </si>
  <si>
    <t>Soluzione</t>
  </si>
  <si>
    <t>AZZANO DECIMO</t>
  </si>
  <si>
    <t>BAGNARIA ARSA</t>
  </si>
  <si>
    <t>BARCIS</t>
  </si>
  <si>
    <t>BASILIANO</t>
  </si>
  <si>
    <t>BERTIOLO</t>
  </si>
  <si>
    <t>BICINICCO</t>
  </si>
  <si>
    <t>BORDANO</t>
  </si>
  <si>
    <t>BRUGNERA</t>
  </si>
  <si>
    <t>BUDOIA</t>
  </si>
  <si>
    <t>BUJA</t>
  </si>
  <si>
    <t>BUTTRIO</t>
  </si>
  <si>
    <t>CAMINO AL TAGLIAMENTO</t>
  </si>
  <si>
    <t>CAMPOFORMIDO</t>
  </si>
  <si>
    <t>CAMPOLONGO TAPOGLIANO</t>
  </si>
  <si>
    <t>CANEVA</t>
  </si>
  <si>
    <t>CAPRIVA DEL FRIULI</t>
  </si>
  <si>
    <t>GO</t>
  </si>
  <si>
    <t>CARLINO</t>
  </si>
  <si>
    <t>CASARSA DELLA DELIZIA</t>
  </si>
  <si>
    <t>CASSACCO</t>
  </si>
  <si>
    <t>CASTELNOVO DEL FRIULI</t>
  </si>
  <si>
    <t>CASTIONS DI STRADA</t>
  </si>
  <si>
    <t>CAVASSO NUOVO</t>
  </si>
  <si>
    <t>CAVAZZO CARNICO</t>
  </si>
  <si>
    <t>CERCIVENTO</t>
  </si>
  <si>
    <t>CERVIGNANO DEL FRIULI</t>
  </si>
  <si>
    <t>CHIONS</t>
  </si>
  <si>
    <t>CHIOPRIS-VISCONE</t>
  </si>
  <si>
    <t>CHIUSAFORTE</t>
  </si>
  <si>
    <t>CIMOLAIS</t>
  </si>
  <si>
    <t>CIVIDALE DEL FRIULI</t>
  </si>
  <si>
    <t>CLAUT</t>
  </si>
  <si>
    <t>CLAUZETTO</t>
  </si>
  <si>
    <t>CODROIPO</t>
  </si>
  <si>
    <t>COLLOREDO DI MONTE ALBANO</t>
  </si>
  <si>
    <t>COMEGLIANS</t>
  </si>
  <si>
    <t>CORDENONS</t>
  </si>
  <si>
    <t>CORDOVADO</t>
  </si>
  <si>
    <t>CORMONS</t>
  </si>
  <si>
    <t>CORNO DI ROSAZZO</t>
  </si>
  <si>
    <t>COSEANO</t>
  </si>
  <si>
    <t>DIGNANO</t>
  </si>
  <si>
    <t>DOBERDÒ DEL LAGO</t>
  </si>
  <si>
    <t>DOGNA</t>
  </si>
  <si>
    <t>DOLEGNA DEL COLLIO</t>
  </si>
  <si>
    <t>DRENCHIA</t>
  </si>
  <si>
    <t>DUINO AURISINA</t>
  </si>
  <si>
    <t>TS</t>
  </si>
  <si>
    <t>ENEMONZO</t>
  </si>
  <si>
    <t>ERTO E CASSO</t>
  </si>
  <si>
    <t>FAEDIS</t>
  </si>
  <si>
    <t>FAGAGNA</t>
  </si>
  <si>
    <t>FANNA</t>
  </si>
  <si>
    <t>FARRA D'ISONZO</t>
  </si>
  <si>
    <t>FIUME VENETO</t>
  </si>
  <si>
    <t>FIUMICELLO</t>
  </si>
  <si>
    <t>FIUMICELLO VILLA VICENTINA</t>
  </si>
  <si>
    <t>FLAIBANO</t>
  </si>
  <si>
    <t>FOGLIANO REDIPUGLIA</t>
  </si>
  <si>
    <t>FONTANAFREDDA</t>
  </si>
  <si>
    <t>FORGARIA NEL FRIULI</t>
  </si>
  <si>
    <t>FORNI AVOLTRI</t>
  </si>
  <si>
    <t>FORNI DI SOPRA</t>
  </si>
  <si>
    <t>FORNI DI SOTTO</t>
  </si>
  <si>
    <t>FRISANCO</t>
  </si>
  <si>
    <t>GEMONA DEL FRIULI</t>
  </si>
  <si>
    <t>GONARS</t>
  </si>
  <si>
    <t>GORIZIA</t>
  </si>
  <si>
    <t>GRADISCA D'ISONZO</t>
  </si>
  <si>
    <t>GRADO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</si>
  <si>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</si>
  <si>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</si>
  <si>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</si>
  <si>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</si>
  <si>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</si>
  <si>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</si>
  <si>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</si>
  <si>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</si>
  <si>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</si>
  <si>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</si>
  <si>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MANIAGO</t>
  </si>
  <si>
    <t>MANZANO</t>
  </si>
  <si>
    <t>MARANO LAGUNARE</t>
  </si>
  <si>
    <t>MARIANO DEL FRIULI</t>
  </si>
  <si>
    <t>MARTIGNACCO</t>
  </si>
  <si>
    <t>MEDEA</t>
  </si>
  <si>
    <t>MEDUNO</t>
  </si>
  <si>
    <t>MERETO DI TOMBA</t>
  </si>
  <si>
    <t>MOGGIO UDINESE</t>
  </si>
  <si>
    <t>MOIMACCO</t>
  </si>
  <si>
    <t>MONFALCONE</t>
  </si>
  <si>
    <t>MONRUPINO</t>
  </si>
  <si>
    <t>MONTENARS</t>
  </si>
  <si>
    <t>MONTEREALE VALCELLINA</t>
  </si>
  <si>
    <t>MORARO</t>
  </si>
  <si>
    <t>MORSANO AL TAGLIAMENTO</t>
  </si>
  <si>
    <t>MORTEGLIANO</t>
  </si>
  <si>
    <t>MORUZZO</t>
  </si>
  <si>
    <t>MOSSA</t>
  </si>
  <si>
    <t>MUGGIA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</si>
  <si>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</si>
  <si>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</si>
  <si>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</si>
  <si>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</si>
  <si>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</si>
  <si>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</si>
  <si>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</si>
  <si>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</si>
  <si>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</si>
  <si>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PASIANO DI PORDENONE</t>
  </si>
  <si>
    <t>PAULARO</t>
  </si>
  <si>
    <t>PAVIA DI UDINE</t>
  </si>
  <si>
    <t>PINZANO AL TAGLIAMENTO</t>
  </si>
  <si>
    <t>POCENIA</t>
  </si>
  <si>
    <t>POLCENIGO</t>
  </si>
  <si>
    <t>PONTEBBA</t>
  </si>
  <si>
    <t>PORCIA</t>
  </si>
  <si>
    <t>PORDENONE</t>
  </si>
  <si>
    <t>PORPETTO</t>
  </si>
  <si>
    <t>POVOLETTO</t>
  </si>
  <si>
    <t>POZZUOLO DEL FRIULI</t>
  </si>
  <si>
    <t>PRADAMANO</t>
  </si>
  <si>
    <t>PRATA DI PORDENONE</t>
  </si>
  <si>
    <t>PRATO CARNICO</t>
  </si>
  <si>
    <t>PRAVISDOMINI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</si>
  <si>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</si>
  <si>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</si>
  <si>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</si>
  <si>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</si>
  <si>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</si>
  <si>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</si>
  <si>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</si>
  <si>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</si>
  <si>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</si>
  <si>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</si>
  <si>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</si>
  <si>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</si>
  <si>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</si>
  <si>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</si>
  <si>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RIVIGNANO</t>
  </si>
  <si>
    <t>RIVIGNANO TEOR</t>
  </si>
  <si>
    <t>ROMANS D'ISONZO</t>
  </si>
  <si>
    <t>RONCHI DEI LEGIONARI</t>
  </si>
  <si>
    <t>RONCHIS</t>
  </si>
  <si>
    <t>ROVEREDO IN PIANO</t>
  </si>
  <si>
    <t>RUDA</t>
  </si>
  <si>
    <t>SACILE</t>
  </si>
  <si>
    <t>SAGRADO</t>
  </si>
  <si>
    <t>SAN CANZIAN D'ISONZO</t>
  </si>
  <si>
    <t>SAN DANIELE DEL FRIULI</t>
  </si>
  <si>
    <t>SAN DORLIGO DELLA VALLE</t>
  </si>
  <si>
    <t>SAN FLORIANO DEL COLLIO</t>
  </si>
  <si>
    <t>SAN GIORGIO DELLA RICHINVELDA</t>
  </si>
  <si>
    <t>SAN GIORGIO DI NOGARO</t>
  </si>
  <si>
    <t>SAN GIOVANNI AL NATISONE</t>
  </si>
  <si>
    <t>SAN LEONARDO</t>
  </si>
  <si>
    <t>SAN LORENZO ISONTINO</t>
  </si>
  <si>
    <t>SAN MARTINO AL TAGLIAMENTO</t>
  </si>
  <si>
    <t>SAN PIER D'ISONZO</t>
  </si>
  <si>
    <t>SAN PIETRO AL NATISONE</t>
  </si>
  <si>
    <t>SAN QUIRINO</t>
  </si>
  <si>
    <t>SAN VITO AL TAGLIAMENTO</t>
  </si>
  <si>
    <t>SAN VITO AL TORRE</t>
  </si>
  <si>
    <t>SAN VITO DI FAGAGNA</t>
  </si>
  <si>
    <t>SANTA MARIA LA LONGA</t>
  </si>
  <si>
    <t>SAPPADA</t>
  </si>
  <si>
    <t>SAURIS</t>
  </si>
  <si>
    <t>SAVOGNA</t>
  </si>
  <si>
    <t>SAVOGNA D'ISONZO</t>
  </si>
  <si>
    <t>SEDEGLIANO</t>
  </si>
  <si>
    <t>SEQUALS</t>
  </si>
  <si>
    <t>SESTO AL REGHENA</t>
  </si>
  <si>
    <t>SGONICO</t>
  </si>
  <si>
    <t>SOCCHIEVE</t>
  </si>
  <si>
    <t>SPILIMBERGO</t>
  </si>
  <si>
    <t>STARANZANO</t>
  </si>
  <si>
    <t>STREGNA</t>
  </si>
  <si>
    <t>SUTRIO</t>
  </si>
  <si>
    <t>TAIPANA</t>
  </si>
  <si>
    <t>TALMASSONS</t>
  </si>
  <si>
    <t>TARCENTO</t>
  </si>
  <si>
    <t>TARVISIO</t>
  </si>
  <si>
    <t>TAVAGNACCO</t>
  </si>
  <si>
    <t>TEOR</t>
  </si>
  <si>
    <t>TERZO D'AQUILEIA</t>
  </si>
  <si>
    <t>TOLMEZZO</t>
  </si>
  <si>
    <t>TORREANO</t>
  </si>
  <si>
    <t>TORVISCOSA</t>
  </si>
  <si>
    <t>TRAMONTI DI SOPRA</t>
  </si>
  <si>
    <t>TRAMONTI DI SOTTO</t>
  </si>
  <si>
    <t>TRASAGHIS</t>
  </si>
  <si>
    <t>TRAVESIO</t>
  </si>
  <si>
    <t>TREPPO CARNICO</t>
  </si>
  <si>
    <t>TREPPO GRANDE</t>
  </si>
  <si>
    <t>TREPPO LIGOSULLO</t>
  </si>
  <si>
    <t>TRICESIMO</t>
  </si>
  <si>
    <t>TRIESTE</t>
  </si>
  <si>
    <t>TRIVIGNANO UDINESE</t>
  </si>
  <si>
    <t>TURRIACO</t>
  </si>
  <si>
    <t>UDINE</t>
  </si>
  <si>
    <t>VAJONT</t>
  </si>
  <si>
    <t>VALVASONE</t>
  </si>
  <si>
    <t>VALVASONE ARZENE</t>
  </si>
  <si>
    <t>VARMO</t>
  </si>
  <si>
    <t>VENZONE</t>
  </si>
  <si>
    <t>VERZEGNIS</t>
  </si>
  <si>
    <t>VILLA SANTINA</t>
  </si>
  <si>
    <t>VILLA VICENTINA</t>
  </si>
  <si>
    <t>VILLESSE</t>
  </si>
  <si>
    <t>VISCO</t>
  </si>
  <si>
    <t>VITO D'ASIO</t>
  </si>
  <si>
    <t>VIVARO</t>
  </si>
  <si>
    <t>ZOPPOLA</t>
  </si>
  <si>
    <t>ZUGLIO</t>
  </si>
  <si>
    <t>Direzione centrale risorse agroalimentari, forestali e ittiche
Ispettorato regionale dell’agricoltura
via Sabbadini, 31 - Udine (UD)</t>
  </si>
  <si>
    <t>Il/La sottoscritto/a</t>
  </si>
  <si>
    <t>codice fiscale</t>
  </si>
  <si>
    <t>recapito telefonico</t>
  </si>
  <si>
    <r>
      <rPr>
        <sz val="11"/>
        <rFont val="DecimaWE Rg"/>
        <charset val="1"/>
      </rPr>
      <t xml:space="preserve">in qualità di </t>
    </r>
    <r>
      <rPr>
        <vertAlign val="superscript"/>
        <sz val="11"/>
        <rFont val="DecimaWE Rg"/>
        <charset val="1"/>
      </rPr>
      <t>1</t>
    </r>
  </si>
  <si>
    <r>
      <rPr>
        <sz val="11"/>
        <rFont val="DecimaWE Rg"/>
        <charset val="1"/>
      </rPr>
      <t xml:space="preserve">dell’azienda </t>
    </r>
    <r>
      <rPr>
        <vertAlign val="superscript"/>
        <sz val="11"/>
        <rFont val="DecimaWE Rg"/>
        <charset val="1"/>
      </rPr>
      <t>2</t>
    </r>
  </si>
  <si>
    <r>
      <rPr>
        <sz val="11"/>
        <color rgb="FF000000"/>
        <rFont val="DecimaWE Rg"/>
        <charset val="1"/>
      </rPr>
      <t xml:space="preserve">codice </t>
    </r>
    <r>
      <rPr>
        <sz val="11"/>
        <rFont val="DecimaWE Rg"/>
        <charset val="1"/>
      </rPr>
      <t>fiscale (CUAA)</t>
    </r>
  </si>
  <si>
    <t>partita iva</t>
  </si>
  <si>
    <r>
      <rPr>
        <sz val="11"/>
        <color rgb="FF000000"/>
        <rFont val="DecimaWE Rg"/>
        <charset val="1"/>
      </rPr>
      <t>sede legale (</t>
    </r>
    <r>
      <rPr>
        <sz val="8"/>
        <color rgb="FF000000"/>
        <rFont val="DecimaWE Rg"/>
        <charset val="1"/>
      </rPr>
      <t>comune</t>
    </r>
    <r>
      <rPr>
        <sz val="11"/>
        <color rgb="FF000000"/>
        <rFont val="DecimaWE Rg"/>
        <charset val="1"/>
      </rPr>
      <t>)</t>
    </r>
  </si>
  <si>
    <t>Prov.</t>
  </si>
  <si>
    <t>recapito tel. dell’azienda</t>
  </si>
  <si>
    <t>indirizzo e-mail dell’azienda</t>
  </si>
  <si>
    <t>PEC</t>
  </si>
  <si>
    <t>CHIEDE</t>
  </si>
  <si>
    <t>Totali</t>
  </si>
  <si>
    <t>Consapevole delle sanzioni penali richiamate dall’art. 76 del d.p.r. 28 dicembre 2000, n. 445 (Testo unico delle disposizioni legislative e regolamentari in materia di documentazione amministrativa) per il caso di rilascio di mendaci dichiarazioni, formazione di atti falsi o loro uso, ai sensi degli artt. 46 e 47 dello stesso d.p.r.</t>
  </si>
  <si>
    <t>DICHIARA</t>
  </si>
  <si>
    <t>-</t>
  </si>
  <si>
    <t xml:space="preserve">ALLEGATI </t>
  </si>
  <si>
    <t>Data</t>
  </si>
  <si>
    <t xml:space="preserve">Firma    </t>
  </si>
  <si>
    <t>Informativa ai sensi del regolamento europeo 2016/679/UE art. 13 sulla protezione delle persone fisiche con riguardo al trattamento dei dati personali. Accesso al sito istituzionale della Regione autonoma Friuli Venezia Giulia, mediante il seguente collegamento: www.regione.fvg.it/rafvg/cms/RAFVG/privacy .</t>
  </si>
  <si>
    <t>ALLEGATO A</t>
  </si>
  <si>
    <t>Torna alla domanda</t>
  </si>
  <si>
    <t>UBA</t>
  </si>
  <si>
    <t>Scegli animale</t>
  </si>
  <si>
    <t>Tori, vacche e altri bovini di oltre due anni</t>
  </si>
  <si>
    <t>Grigio alpina</t>
  </si>
  <si>
    <t>Pezzata rossa friulana</t>
  </si>
  <si>
    <t>Pinzgauer</t>
  </si>
  <si>
    <t>Pustertaler</t>
  </si>
  <si>
    <t>Rendena</t>
  </si>
  <si>
    <t>Contributo</t>
  </si>
  <si>
    <t>Cavallo agricolo da tiro pesante rapido</t>
  </si>
  <si>
    <t>Noriker</t>
  </si>
  <si>
    <t>Alpagota</t>
  </si>
  <si>
    <t>Istriana (Carsolina)</t>
  </si>
  <si>
    <t>Plezzana</t>
  </si>
  <si>
    <t>RAZZA</t>
  </si>
  <si>
    <t>VALORE UBA</t>
  </si>
  <si>
    <t>SELEZIONE RAZZA</t>
  </si>
  <si>
    <t>SigProv</t>
  </si>
  <si>
    <t>Colonna2</t>
  </si>
  <si>
    <t>Selez2</t>
  </si>
  <si>
    <t>Selez3</t>
  </si>
  <si>
    <t>☐</t>
  </si>
  <si>
    <t>Selezionare la casella corrispondente</t>
  </si>
  <si>
    <t>ONLUS - contributo NON SOGGETTO ritenuta del 4%;</t>
  </si>
  <si>
    <t>impresa “non commerciale” – contributo NON SOGGETTO ritenuta del 4%;</t>
  </si>
  <si>
    <t>persona fisica che esercita lavoro autonomo - contributo NON SOGGETTO ritenuta del 4%.</t>
  </si>
  <si>
    <t>impresa “commerciale” – contributo SOGGETTO ritenuta del 4%;</t>
  </si>
  <si>
    <t>impresa “non commerciale” ma attività “commerciale” – contributo SOGGETTO ritenuta del 4%;</t>
  </si>
  <si>
    <r>
      <t>DICHIARA ALTRES</t>
    </r>
    <r>
      <rPr>
        <b/>
        <sz val="11"/>
        <color rgb="FF000000"/>
        <rFont val="DecimaWE Rg"/>
      </rPr>
      <t>Ì</t>
    </r>
  </si>
  <si>
    <t>Bovini da sei mesi a due anni</t>
  </si>
  <si>
    <t>Bovini di meno di sei mesi</t>
  </si>
  <si>
    <t>Equini di oltre sei mesi</t>
  </si>
  <si>
    <t>Ovini e Caprini</t>
  </si>
  <si>
    <t>- la verifica di avvenuta realizzazione degli impianti arborei in riferimento alla concessione dell’aiuto con decreto di</t>
  </si>
  <si>
    <t>concessione n°</t>
  </si>
  <si>
    <t>del</t>
  </si>
  <si>
    <t>- che il pagamento avvenga con accreditamento sul conto corrente di seguito indicato:</t>
  </si>
  <si>
    <t>Dati relativi al pagamento</t>
  </si>
  <si>
    <t>IBAN</t>
  </si>
  <si>
    <t>Istituto di credito</t>
  </si>
  <si>
    <t>Intestato a</t>
  </si>
  <si>
    <r>
      <t>RIEPILOGO DELLE SOLUZIONI OGGETTO DI AIUTO</t>
    </r>
    <r>
      <rPr>
        <b/>
        <vertAlign val="superscript"/>
        <sz val="12"/>
        <color theme="0"/>
        <rFont val="DecimaWE Rg"/>
      </rPr>
      <t>3</t>
    </r>
  </si>
  <si>
    <r>
      <t>Specie arborea</t>
    </r>
    <r>
      <rPr>
        <vertAlign val="superscript"/>
        <sz val="11"/>
        <color rgb="FF000000"/>
        <rFont val="DecimaWE Rg"/>
      </rPr>
      <t>4</t>
    </r>
  </si>
  <si>
    <t>Costo massimo ammissibile (euro/ha)</t>
  </si>
  <si>
    <t>Costo totale ammissibile
(euro)</t>
  </si>
  <si>
    <t>Ditta</t>
  </si>
  <si>
    <t>Data fattura</t>
  </si>
  <si>
    <t>Totale imponibile (euro)</t>
  </si>
  <si>
    <t>Totale ivato (euro)</t>
  </si>
  <si>
    <t xml:space="preserve"> </t>
  </si>
  <si>
    <t>- Che le varianti effettuate hanno riguardato le seguenti caratteristiche :</t>
  </si>
  <si>
    <t>1. Modifica degli impianti arborei (es. localizzazione, superficie specie arborea degli impianti)</t>
  </si>
  <si>
    <t>In caso positivo si indichino le particelle catastali e le superfici oggetto di intervento a seguito della variante</t>
  </si>
  <si>
    <t>compilando</t>
  </si>
  <si>
    <t>l'Allegato A</t>
  </si>
  <si>
    <t>Actinidia</t>
  </si>
  <si>
    <t>Olivo</t>
  </si>
  <si>
    <t>Melo</t>
  </si>
  <si>
    <t>Pesco</t>
  </si>
  <si>
    <t>Pero</t>
  </si>
  <si>
    <r>
      <t>Superficie
ha.a.ca</t>
    </r>
    <r>
      <rPr>
        <vertAlign val="superscript"/>
        <sz val="11"/>
        <color rgb="FF000000"/>
        <rFont val="DecimaWE Rg"/>
      </rPr>
      <t>5</t>
    </r>
  </si>
  <si>
    <t>Totale Superficie</t>
  </si>
  <si>
    <t>n° fattura</t>
  </si>
  <si>
    <r>
      <t>Spesa minima richiedibile della domanda per Actinidia, Melo, Pero</t>
    </r>
    <r>
      <rPr>
        <b/>
        <vertAlign val="superscript"/>
        <sz val="11"/>
        <color rgb="FF000000"/>
        <rFont val="DecimaWE Rg"/>
      </rPr>
      <t>6</t>
    </r>
  </si>
  <si>
    <r>
      <t>Spesa minima richiedibile della domanda per Pesco, Olivo</t>
    </r>
    <r>
      <rPr>
        <b/>
        <vertAlign val="superscript"/>
        <sz val="11"/>
        <color rgb="FF000000"/>
        <rFont val="DecimaWE Rg"/>
      </rPr>
      <t>6</t>
    </r>
  </si>
  <si>
    <r>
      <t>Spesa massima richiesta della domanda</t>
    </r>
    <r>
      <rPr>
        <b/>
        <vertAlign val="superscript"/>
        <sz val="11"/>
        <color rgb="FF000000"/>
        <rFont val="DecimaWE Rg"/>
      </rPr>
      <t>6</t>
    </r>
  </si>
  <si>
    <r>
      <rPr>
        <vertAlign val="superscript"/>
        <sz val="9"/>
        <color theme="1"/>
        <rFont val="DecimaWE Rg"/>
      </rPr>
      <t>1</t>
    </r>
    <r>
      <rPr>
        <sz val="9"/>
        <color theme="1"/>
        <rFont val="DecimaWE Rg"/>
        <family val="2"/>
      </rPr>
      <t xml:space="preserve"> Nel caso di ditta individuale indicare “titolare”, negli altri casi “rappresentante legale”.</t>
    </r>
  </si>
  <si>
    <r>
      <rPr>
        <vertAlign val="superscript"/>
        <sz val="9"/>
        <color theme="1"/>
        <rFont val="DecimaWE Rg"/>
      </rPr>
      <t>2</t>
    </r>
    <r>
      <rPr>
        <sz val="9"/>
        <color theme="1"/>
        <rFont val="DecimaWE Rg"/>
        <family val="2"/>
      </rPr>
      <t xml:space="preserve"> Nel caso di ditta individuale riportare il cognome e il nome del titolare.</t>
    </r>
  </si>
  <si>
    <r>
      <rPr>
        <vertAlign val="superscript"/>
        <sz val="9"/>
        <color rgb="FF000000"/>
        <rFont val="DecimaWE Rg"/>
      </rPr>
      <t>4</t>
    </r>
    <r>
      <rPr>
        <sz val="9"/>
        <color rgb="FF000000"/>
        <rFont val="DecimaWE Rg"/>
      </rPr>
      <t xml:space="preserve"> Specie arborea scelta: </t>
    </r>
  </si>
  <si>
    <r>
      <t>a.</t>
    </r>
    <r>
      <rPr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DecimaWE Rg"/>
      </rPr>
      <t xml:space="preserve">Actinidia, Melo, Pero: </t>
    </r>
    <r>
      <rPr>
        <sz val="9"/>
        <color rgb="FF000000"/>
        <rFont val="DecimaWE Rg"/>
      </rPr>
      <t>Costo massimo (€/ha): 50.000,00</t>
    </r>
  </si>
  <si>
    <r>
      <t>b.</t>
    </r>
    <r>
      <rPr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DecimaWE Rg"/>
      </rPr>
      <t xml:space="preserve">Pesco, Olivo: </t>
    </r>
    <r>
      <rPr>
        <sz val="9"/>
        <color rgb="FF000000"/>
        <rFont val="DecimaWE Rg"/>
      </rPr>
      <t>Costo massimo (€/ha): 11.000,00</t>
    </r>
  </si>
  <si>
    <r>
      <rPr>
        <vertAlign val="superscript"/>
        <sz val="9"/>
        <color rgb="FF000000"/>
        <rFont val="DecimaWE Rg"/>
      </rPr>
      <t>6</t>
    </r>
    <r>
      <rPr>
        <sz val="9"/>
        <color rgb="FF000000"/>
        <rFont val="DecimaWE Rg"/>
      </rPr>
      <t xml:space="preserve"> Spesa minima e massima ammissibile (ai sensi dell'art.7 comma 1 e 3 del bando approvato con DRG n. 207 del 9 febbraio 2024)</t>
    </r>
  </si>
  <si>
    <t>QUADRO A: RICHIESTA DI AVVENUTA ESECUZIONE DEGLI IMPIANTI  - OBBLIGATORIO</t>
  </si>
  <si>
    <t>QUADRO B: VARIANTE (RELAZIONE DI VARIANTE) - FACOLTATIVO</t>
  </si>
  <si>
    <t>Costo totale rideterminato sulla base del massimale
(euro)</t>
  </si>
  <si>
    <t>TABELLA RIEPILOGATIVA DELL'INTERVENTO</t>
  </si>
  <si>
    <t>QUADRO ECONOMICO (elenco fatture)</t>
  </si>
  <si>
    <t>COSTO AMMISSIBILE</t>
  </si>
  <si>
    <t>Minimo</t>
  </si>
  <si>
    <t>Massimo</t>
  </si>
  <si>
    <t>Scegli soluzione</t>
  </si>
  <si>
    <t>Limite minimo Ammissibile</t>
  </si>
  <si>
    <t>Limite minimo Superficie in ettari</t>
  </si>
  <si>
    <t>ha</t>
  </si>
  <si>
    <t>AREA</t>
  </si>
  <si>
    <t>Agevolata</t>
  </si>
  <si>
    <t>No</t>
  </si>
  <si>
    <t>Sì</t>
  </si>
  <si>
    <t>CUAA:</t>
  </si>
  <si>
    <t>Azienda:</t>
  </si>
  <si>
    <t>La concessione dell'aiuto a supporto delle spese sostenute per la realizzazione di nuovi impianti arborei, sulle seguenti particelle catastali (un riga per particella):</t>
  </si>
  <si>
    <t>Sez.</t>
  </si>
  <si>
    <t>Fog.</t>
  </si>
  <si>
    <t>Part.</t>
  </si>
  <si>
    <t>Sub.</t>
  </si>
  <si>
    <r>
      <t>Superficie impianto (mq)</t>
    </r>
    <r>
      <rPr>
        <b/>
        <vertAlign val="superscript"/>
        <sz val="11"/>
        <color rgb="FF000000"/>
        <rFont val="DecimaWE Rg"/>
      </rPr>
      <t>1</t>
    </r>
  </si>
  <si>
    <r>
      <t>Aree rurali D o
zone montane</t>
    </r>
    <r>
      <rPr>
        <b/>
        <vertAlign val="superscript"/>
        <sz val="11"/>
        <color rgb="FF000000"/>
        <rFont val="DecimaWE Rg"/>
      </rPr>
      <t>2</t>
    </r>
  </si>
  <si>
    <r>
      <t>Specie arborea</t>
    </r>
    <r>
      <rPr>
        <b/>
        <vertAlign val="superscript"/>
        <sz val="11"/>
        <color rgb="FF000000"/>
        <rFont val="DecimaWE Rg"/>
      </rPr>
      <t>4</t>
    </r>
  </si>
  <si>
    <r>
      <rPr>
        <vertAlign val="superscript"/>
        <sz val="9"/>
        <color theme="1"/>
        <rFont val="DecimaWE Rg"/>
      </rPr>
      <t>1</t>
    </r>
    <r>
      <rPr>
        <sz val="9"/>
        <color theme="1"/>
        <rFont val="DecimaWE Rg"/>
        <family val="2"/>
      </rPr>
      <t xml:space="preserve"> (Allegato A) Superficie totale dell'impianto misurata con la metodologia palo a palo.</t>
    </r>
  </si>
  <si>
    <r>
      <rPr>
        <vertAlign val="superscript"/>
        <sz val="9"/>
        <color rgb="FF000000"/>
        <rFont val="DecimaWE Rg"/>
      </rPr>
      <t>2</t>
    </r>
    <r>
      <rPr>
        <sz val="9"/>
        <color rgb="FF000000"/>
        <rFont val="DecimaWE Rg"/>
      </rPr>
      <t xml:space="preserve"> (Allegato A) Aree rurali D o zone montane designate ai sensi dell’articolo 32, paragrafo 1, lettera a) del regolamento (UE) n. 1305/2013</t>
    </r>
  </si>
  <si>
    <r>
      <t>a.</t>
    </r>
    <r>
      <rPr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DecimaWE Rg"/>
      </rPr>
      <t>Actinidia, Melo, Pero</t>
    </r>
  </si>
  <si>
    <r>
      <t>b.</t>
    </r>
    <r>
      <rPr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DecimaWE Rg"/>
      </rPr>
      <t>Pesco, Olivo</t>
    </r>
  </si>
  <si>
    <t>Superficie</t>
  </si>
  <si>
    <t>Area Rurale</t>
  </si>
  <si>
    <t>Valido</t>
  </si>
  <si>
    <t>Allegato A: Verifica Dati</t>
  </si>
  <si>
    <t>TOTALE</t>
  </si>
  <si>
    <t>Si descrivano brevemente le caratteristiche dei nuovi impianti (sesto di impianto pali e piante, disposizione e lunghezza dei filari ecc.)</t>
  </si>
  <si>
    <t>2. Altro (dettagliare altre varianti rispetto a quanto ammesso in fase iniziale):</t>
  </si>
  <si>
    <t>Copia delle fatture elettroniche relative ai costi sostenuti contenenti la descrizione dell'acquisto o dei lavori eseguiti per ogni tipologia di spesa con indicazione dei relativi importi imponibili e dell'IVA; la dicitura "Articolo 3, commi da 17 a 29, della legge regionale 29 dicembre 2021, n. 24 - Erogazione di aiuti a supporto delle spese sostenute per la realizzazione di nuovi impianti arborei”.</t>
  </si>
  <si>
    <t>Copia dei bonifici eseguiti contenenti la data di esecuzione, ID della transazione (CRO), dati dell'ordinante e del beneficiario e la causale con indicazione della fattura a cui fa riferimento.</t>
  </si>
  <si>
    <t>Nel caso di varianti rispetto al progetto originario:</t>
  </si>
  <si>
    <t>planimetria (intesa come illustrazione grafica relativa all’impianto oggetto di finanziamento, comprendente il perimetro, il numero di filari con la loro disposizione e lunghezza) nel caso di varianti al progetto originario;</t>
  </si>
  <si>
    <t xml:space="preserve">copia del contratto di affitto con autorizzazione del concedente a procedere a trasformazioni, modifiche o migliorie del fondo affittato compresi nuovi impianti arborei, estirpi e reimpianti con relativa copia di comunicazione di avvenuta registrazione dello stesso presso l’Agenzia delle entrate, nel caso di appezzamenti in affitto variati rispetto al progetto originario; </t>
  </si>
  <si>
    <t>Copia documento di identità in corso di validità del dichiarante.</t>
  </si>
  <si>
    <r>
      <rPr>
        <vertAlign val="superscript"/>
        <sz val="9"/>
        <color rgb="FF000000"/>
        <rFont val="DecimaWE Rg"/>
      </rPr>
      <t>8</t>
    </r>
    <r>
      <rPr>
        <sz val="9"/>
        <color rgb="FF000000"/>
        <rFont val="DecimaWE Rg"/>
      </rPr>
      <t xml:space="preserve"> Costo sostenuto richiesto a rendiconto</t>
    </r>
  </si>
  <si>
    <r>
      <rPr>
        <vertAlign val="superscript"/>
        <sz val="9"/>
        <color rgb="FF000000"/>
        <rFont val="DecimaWE Rg"/>
      </rPr>
      <t>5</t>
    </r>
    <r>
      <rPr>
        <sz val="9"/>
        <color rgb="FF000000"/>
        <rFont val="DecimaWE Rg"/>
      </rPr>
      <t xml:space="preserve"> Superficie totale minima ammissibile (ai sensi dell'art.5 comma 1 lettera d) del bando approvato con DGR n. 207 del 9 febbraio 2024)</t>
    </r>
  </si>
  <si>
    <r>
      <rPr>
        <vertAlign val="superscript"/>
        <sz val="9"/>
        <color rgb="FF000000"/>
        <rFont val="DecimaWE Rg"/>
      </rPr>
      <t>7</t>
    </r>
    <r>
      <rPr>
        <sz val="9"/>
        <color rgb="FF000000"/>
        <rFont val="DecimaWE Rg"/>
      </rPr>
      <t xml:space="preserve"> Spesa ammessa in fase iniziale riportata sul decreto di concessione</t>
    </r>
  </si>
  <si>
    <t>di aver mantenuto i criteri di priorità di cui all’articolo 9, comma 2, lettere a) e b) sino alla data di richiesta di avvenuta realizzazione degli impianti arborei;</t>
  </si>
  <si>
    <t>di impegnarsi a mantenere i criteri di priorità di cui all’articolo 9 comma 2, lettere c) e d) e gli impianti realizzati oggetto dell’aiuto, per la durata di cinque anni dalla data di richiesta di avvenuta realizzazione degli impianti arborei;</t>
  </si>
  <si>
    <t>che l’impresa non è destinataria di un ordine di recupero pendente a seguito di una precedente decisione della Commissione europea che dichiara un aiuto illegittimo e incompatibile con il mercato interno;</t>
  </si>
  <si>
    <t>che per gli investimenti oggetto della presente domanda, non sono stati richiesti né ottenuti ulteriori aiuti;</t>
  </si>
  <si>
    <t>di esonerare codesta amministrazione regionale e la tesoreria regionale da ogni responsabilità per errori in cui le medesime possano incorrere in conseguenza di inesatte indicazioni contenute nella presente istanza, e per effetto di mancata comunicazione, nelle dovute forme, di eventuali variazioni successive.</t>
  </si>
  <si>
    <t>Documentazione attestante l’appartenenza a organizzazioni di produttori o cooperative e conferimento alle stesse dei prodotti ottenuti da impianti arborei delle specie ammesse, nel caso di punteggio ammesso in fase di sostegno, per l’appartenenza e il conferimento dei prodotti a organizzazioni di produttori o cooperative.</t>
  </si>
  <si>
    <t>Documentazione attestante l’appartenenza a consorzi di tutela per i prodotti ottenuti da impianti arborei delle specie ammesse, nel caso di punteggio ammesso in fase di sostegno, per appartenenza a consorzi di tutela.</t>
  </si>
  <si>
    <t>Specie arborea</t>
  </si>
  <si>
    <r>
      <t>Superficie
(mq)</t>
    </r>
    <r>
      <rPr>
        <vertAlign val="superscript"/>
        <sz val="11"/>
        <color rgb="FF000000"/>
        <rFont val="DecimaWE Rg"/>
      </rPr>
      <t>3</t>
    </r>
  </si>
  <si>
    <r>
      <t>Costo ammesso
(euro)</t>
    </r>
    <r>
      <rPr>
        <vertAlign val="superscript"/>
        <sz val="11"/>
        <color rgb="FF000000"/>
        <rFont val="DecimaWE Rg"/>
      </rPr>
      <t>4</t>
    </r>
  </si>
  <si>
    <r>
      <t>Anticipo ricevuto
(euro)</t>
    </r>
    <r>
      <rPr>
        <vertAlign val="superscript"/>
        <sz val="11"/>
        <color rgb="FF000000"/>
        <rFont val="DecimaWE Rg"/>
      </rPr>
      <t>5</t>
    </r>
  </si>
  <si>
    <r>
      <t>Costo rendicontato (euro)</t>
    </r>
    <r>
      <rPr>
        <vertAlign val="superscript"/>
        <sz val="11"/>
        <color rgb="FF000000"/>
        <rFont val="DecimaWE Rg"/>
      </rPr>
      <t>6</t>
    </r>
  </si>
  <si>
    <r>
      <rPr>
        <vertAlign val="superscript"/>
        <sz val="9"/>
        <color rgb="FF000000"/>
        <rFont val="DecimaWE Rg"/>
      </rPr>
      <t>4</t>
    </r>
    <r>
      <rPr>
        <sz val="9"/>
        <color rgb="FF000000"/>
        <rFont val="DecimaWE Rg"/>
      </rPr>
      <t xml:space="preserve"> Spesa ammessa in fase iniziale riportata sul decreto di concessione</t>
    </r>
  </si>
  <si>
    <r>
      <rPr>
        <vertAlign val="superscript"/>
        <sz val="9"/>
        <color rgb="FF000000"/>
        <rFont val="DecimaWE Rg"/>
      </rPr>
      <t>6</t>
    </r>
    <r>
      <rPr>
        <sz val="9"/>
        <color rgb="FF000000"/>
        <rFont val="DecimaWE Rg"/>
      </rPr>
      <t xml:space="preserve"> Costo sostenuto richiesto a rendiconto</t>
    </r>
  </si>
  <si>
    <r>
      <rPr>
        <vertAlign val="superscript"/>
        <sz val="9"/>
        <color rgb="FF000000"/>
        <rFont val="DecimaWE Rg"/>
      </rPr>
      <t>5</t>
    </r>
    <r>
      <rPr>
        <sz val="9"/>
        <color rgb="FF000000"/>
        <rFont val="DecimaWE Rg"/>
      </rPr>
      <t xml:space="preserve"> Importo ricevuto come anticipo. Se non richiesto inserire: 0.00 €</t>
    </r>
  </si>
  <si>
    <r>
      <rPr>
        <vertAlign val="superscript"/>
        <sz val="9"/>
        <color theme="1"/>
        <rFont val="DecimaWE Rg"/>
      </rPr>
      <t>3</t>
    </r>
    <r>
      <rPr>
        <sz val="9"/>
        <color theme="1"/>
        <rFont val="DecimaWE Rg"/>
      </rPr>
      <t xml:space="preserve"> Da compilare solamente la colonna del Costo rendicontato.</t>
    </r>
  </si>
  <si>
    <t>pari ad almeno 1 ettaro calcolata con metodologia palo a palo (ai sensi dell’articolo 16, comma 2)</t>
  </si>
  <si>
    <t>di NON essere soggetto alla ritenuta d’acconto del 4% (ai sensi del comma 2 dell'articolo 28 del decreto del Presidente della Repubblica 29 dicembre 1973, n. 600).
In particolare, appartenere a una di queste tipologie di impresa:</t>
  </si>
  <si>
    <t>di essere soggetto alla ritenuta d’acconto del 4% (ai sensi del comma 2 dell'articolo 28 del decreto del Presidente della Repubblica 29 dicembre 1973, n. 600).
In particolare, appartenere a una di queste tipologie di impresa:</t>
  </si>
  <si>
    <r>
      <rPr>
        <vertAlign val="superscript"/>
        <sz val="9"/>
        <color rgb="FF000000"/>
        <rFont val="DecimaWE Rg"/>
      </rPr>
      <t>3</t>
    </r>
    <r>
      <rPr>
        <sz val="9"/>
        <color rgb="FF000000"/>
        <rFont val="DecimaWE Rg"/>
      </rPr>
      <t xml:space="preserve"> Superficie investita dall'impianto arboreo calcolata con metodologia palo a palo (ai sensi dell’articolo 16, comma 2)</t>
    </r>
  </si>
  <si>
    <t>In merito all'intervento realizzato comunica di:</t>
  </si>
  <si>
    <t>NON aver eseguito varianti rispetto a quanto previsto in fase di concessione dell’aiuto.</t>
  </si>
  <si>
    <t>aver eseguito varianti, rispetto a quanto ammesso in fase iniziale, a seguito delle seguenti motivazioni:</t>
  </si>
  <si>
    <t>IRA_ImpArb_MOD04_RichAvvRea</t>
  </si>
  <si>
    <t>vers_01/09/2024</t>
  </si>
  <si>
    <r>
      <t xml:space="preserve">Legge regionale 29 dicembre 2021, n. 24 – attuazione articolo 3, commi da 17 a 29
Richiesta di avvenuta realizzazione degli impianti arborei – ANNO 2024 </t>
    </r>
    <r>
      <rPr>
        <b/>
        <sz val="14"/>
        <color rgb="FF548235"/>
        <rFont val="DecimaWE Rg"/>
      </rPr>
      <t>bbbbbbbbbbbbb</t>
    </r>
    <r>
      <rPr>
        <b/>
        <sz val="14"/>
        <color theme="0"/>
        <rFont val="DecimaWE Rg"/>
      </rPr>
      <t xml:space="preserve">
(da inviare via PEC a: ispettoratoagricoltura@certregione.fvg.it)</t>
    </r>
  </si>
  <si>
    <t>File della presente domanda compilata in formato elettronico</t>
  </si>
  <si>
    <r>
      <t>Totale rendicontato (euro)</t>
    </r>
    <r>
      <rPr>
        <vertAlign val="superscript"/>
        <sz val="11"/>
        <color rgb="FF000000"/>
        <rFont val="DecimaWE Rg"/>
      </rPr>
      <t>6</t>
    </r>
  </si>
  <si>
    <r>
      <t>Costo rendicontato</t>
    </r>
    <r>
      <rPr>
        <vertAlign val="superscript"/>
        <sz val="11"/>
        <color rgb="FF000000"/>
        <rFont val="DecimaWE Rg"/>
      </rPr>
      <t>8</t>
    </r>
    <r>
      <rPr>
        <sz val="11"/>
        <color rgb="FF000000"/>
        <rFont val="DecimaWE Rg"/>
      </rPr>
      <t xml:space="preserve"> (euro)</t>
    </r>
  </si>
  <si>
    <r>
      <t>Spesa ammessa in fase iniziale</t>
    </r>
    <r>
      <rPr>
        <b/>
        <vertAlign val="superscript"/>
        <sz val="11"/>
        <color rgb="FF000000"/>
        <rFont val="DecimaWE Rg"/>
      </rPr>
      <t>7</t>
    </r>
  </si>
  <si>
    <t>Beneficiario</t>
  </si>
  <si>
    <t>CF</t>
  </si>
  <si>
    <t>TEL</t>
  </si>
  <si>
    <t>ruolo</t>
  </si>
  <si>
    <t>Denom</t>
  </si>
  <si>
    <t>CUAA</t>
  </si>
  <si>
    <t>PIVA</t>
  </si>
  <si>
    <t>Prov</t>
  </si>
  <si>
    <t>TelAz</t>
  </si>
  <si>
    <t>mailAz</t>
  </si>
  <si>
    <t>IstCred</t>
  </si>
  <si>
    <t>Intest</t>
  </si>
  <si>
    <t>tBenef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</si>
</sst>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.0"/>
    <numFmt numFmtId="166" formatCode="0;\-0;;@"/>
    <numFmt numFmtId="167" formatCode="00\.00\.00"/>
    <numFmt numFmtId="168" formatCode=";;;"/>
  </numFmts>
  <fonts count="55" x14ac:knownFonts="1">
    <font>
      <sz val="10"/>
      <color theme="1"/>
      <name val="DecimaWE Rg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DecimaWE Rg"/>
      <charset val="1"/>
    </font>
    <font>
      <b/>
      <sz val="10"/>
      <color theme="0"/>
      <name val="DecimaWE Rg"/>
      <family val="2"/>
      <charset val="1"/>
    </font>
    <font>
      <b/>
      <sz val="10"/>
      <color theme="0"/>
      <name val="DecimaWE Rg"/>
      <charset val="1"/>
    </font>
    <font>
      <sz val="10"/>
      <color rgb="FF000000"/>
      <name val="DecimaWE Rg"/>
      <charset val="1"/>
    </font>
    <font>
      <b/>
      <sz val="10"/>
      <color theme="1"/>
      <name val="DecimaWE Rg"/>
      <charset val="1"/>
    </font>
    <font>
      <i/>
      <sz val="9"/>
      <color theme="1" tint="0.24979400006103702"/>
      <name val="DecimaWE Rg"/>
      <charset val="1"/>
    </font>
    <font>
      <i/>
      <sz val="9"/>
      <color theme="1"/>
      <name val="DecimaWE Rg"/>
      <charset val="1"/>
    </font>
    <font>
      <sz val="11"/>
      <color rgb="FF000000"/>
      <name val="DecimaWE Rg"/>
      <charset val="1"/>
    </font>
    <font>
      <sz val="11"/>
      <name val="DecimaWE Rg"/>
      <charset val="1"/>
    </font>
    <font>
      <vertAlign val="superscript"/>
      <sz val="11"/>
      <name val="DecimaWE Rg"/>
      <charset val="1"/>
    </font>
    <font>
      <sz val="8"/>
      <color rgb="FF000000"/>
      <name val="DecimaWE Rg"/>
      <charset val="1"/>
    </font>
    <font>
      <u/>
      <sz val="10"/>
      <color theme="10"/>
      <name val="DecimaWE Rg"/>
      <family val="2"/>
      <charset val="1"/>
    </font>
    <font>
      <b/>
      <sz val="11"/>
      <color rgb="FF000000"/>
      <name val="DecimaWE Rg"/>
      <charset val="1"/>
    </font>
    <font>
      <sz val="9"/>
      <color rgb="FF000000"/>
      <name val="DecimaWE Rg"/>
      <charset val="1"/>
    </font>
    <font>
      <sz val="10"/>
      <name val="DecimaWE Rg"/>
      <charset val="1"/>
    </font>
    <font>
      <b/>
      <sz val="12"/>
      <color theme="0"/>
      <name val="DecimaWE Rg"/>
      <charset val="1"/>
    </font>
    <font>
      <sz val="10"/>
      <color theme="1"/>
      <name val="DecimaWE Rg"/>
      <family val="2"/>
      <charset val="1"/>
    </font>
    <font>
      <sz val="10"/>
      <color rgb="FF000000"/>
      <name val="DecimaWE Rg"/>
    </font>
    <font>
      <sz val="10"/>
      <color theme="0"/>
      <name val="DecimaWE Rg"/>
    </font>
    <font>
      <b/>
      <sz val="10"/>
      <color theme="0"/>
      <name val="DecimaWE Rg"/>
    </font>
    <font>
      <b/>
      <sz val="10"/>
      <color theme="1"/>
      <name val="DecimaWE Rg"/>
    </font>
    <font>
      <sz val="8"/>
      <name val="DecimaWE Rg"/>
      <family val="2"/>
      <charset val="1"/>
    </font>
    <font>
      <sz val="10"/>
      <color theme="1"/>
      <name val="DecimaWE Rg"/>
    </font>
    <font>
      <strike/>
      <sz val="10"/>
      <color theme="1"/>
      <name val="DecimaWE Rg"/>
    </font>
    <font>
      <b/>
      <sz val="11"/>
      <color rgb="FF000000"/>
      <name val="DecimaWE Rg"/>
    </font>
    <font>
      <i/>
      <sz val="9"/>
      <color theme="1" tint="0.24979400006103702"/>
      <name val="DecimaWE Rg"/>
    </font>
    <font>
      <b/>
      <sz val="11"/>
      <color theme="0"/>
      <name val="DecimaWE Rg"/>
    </font>
    <font>
      <sz val="11"/>
      <color rgb="FF000000"/>
      <name val="DecimaWE Rg"/>
    </font>
    <font>
      <sz val="14"/>
      <color theme="1"/>
      <name val="DecimaWE Rg"/>
    </font>
    <font>
      <b/>
      <sz val="14"/>
      <color theme="0"/>
      <name val="DecimaWE Rg"/>
    </font>
    <font>
      <sz val="10"/>
      <color theme="1"/>
      <name val="DecimaWE Rg"/>
      <family val="2"/>
    </font>
    <font>
      <b/>
      <i/>
      <sz val="12"/>
      <color theme="0"/>
      <name val="DecimaWE Rg"/>
    </font>
    <font>
      <b/>
      <sz val="12"/>
      <color theme="0"/>
      <name val="DecimaWE Rg"/>
    </font>
    <font>
      <b/>
      <vertAlign val="superscript"/>
      <sz val="12"/>
      <color theme="0"/>
      <name val="DecimaWE Rg"/>
    </font>
    <font>
      <vertAlign val="superscript"/>
      <sz val="11"/>
      <color rgb="FF000000"/>
      <name val="DecimaWE Rg"/>
    </font>
    <font>
      <sz val="11"/>
      <name val="DecimaWE Rg"/>
    </font>
    <font>
      <sz val="11"/>
      <color theme="1"/>
      <name val="DecimaWE Rg"/>
    </font>
    <font>
      <b/>
      <sz val="11"/>
      <name val="DecimaWE Rg"/>
    </font>
    <font>
      <u/>
      <sz val="10"/>
      <color theme="10"/>
      <name val="DecimaWE Rg"/>
      <family val="2"/>
    </font>
    <font>
      <u/>
      <sz val="11"/>
      <color theme="10"/>
      <name val="DecimaWE Rg"/>
      <family val="2"/>
    </font>
    <font>
      <b/>
      <vertAlign val="superscript"/>
      <sz val="11"/>
      <color rgb="FF000000"/>
      <name val="DecimaWE Rg"/>
    </font>
    <font>
      <sz val="9"/>
      <color theme="1"/>
      <name val="DecimaWE Rg"/>
      <family val="2"/>
    </font>
    <font>
      <b/>
      <sz val="9"/>
      <color rgb="FF000000"/>
      <name val="DecimaWE Rg"/>
    </font>
    <font>
      <sz val="9"/>
      <color theme="1"/>
      <name val="DecimaWE Rg"/>
    </font>
    <font>
      <vertAlign val="superscript"/>
      <sz val="9"/>
      <color theme="1"/>
      <name val="DecimaWE Rg"/>
    </font>
    <font>
      <sz val="9"/>
      <color rgb="FF000000"/>
      <name val="DecimaWE Rg"/>
    </font>
    <font>
      <vertAlign val="superscript"/>
      <sz val="9"/>
      <color rgb="FF000000"/>
      <name val="DecimaWE Rg"/>
    </font>
    <font>
      <sz val="9"/>
      <color rgb="FF000000"/>
      <name val="Times New Roman"/>
      <family val="1"/>
    </font>
    <font>
      <i/>
      <sz val="9"/>
      <color theme="1" tint="0.249977111117893"/>
      <name val="DecimaWE Rg"/>
    </font>
    <font>
      <i/>
      <sz val="9"/>
      <color theme="1"/>
      <name val="DecimaWE Rg"/>
    </font>
    <font>
      <b/>
      <sz val="11"/>
      <color rgb="FFFF0000"/>
      <name val="DecimaWE Rg"/>
    </font>
    <font>
      <sz val="10"/>
      <name val="DecimaWE Rg"/>
    </font>
    <font>
      <b/>
      <sz val="14"/>
      <color rgb="FF548235"/>
      <name val="DecimaWE Rg"/>
    </font>
  </fonts>
  <fills count="10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rgb="FF9C57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164" fontId="18" fillId="0" borderId="0" applyBorder="0" applyProtection="0"/>
    <xf numFmtId="0" fontId="13" fillId="0" borderId="0" applyBorder="0" applyProtection="0"/>
    <xf numFmtId="0" fontId="1" fillId="0" borderId="0"/>
    <xf numFmtId="0" fontId="32" fillId="0" borderId="0"/>
    <xf numFmtId="0" fontId="40" fillId="0" borderId="0" applyNumberFormat="0" applyFill="0" applyBorder="0" applyAlignment="0" applyProtection="0"/>
  </cellStyleXfs>
  <cellXfs count="362">
    <xf numFmtId="0" fontId="0" fillId="0" borderId="0" xfId="0"/>
    <xf numFmtId="0" fontId="0" fillId="3" borderId="0" xfId="0" applyFill="1" applyProtection="1">
      <protection hidden="1"/>
    </xf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0" borderId="4" xfId="0" applyFont="1" applyBorder="1"/>
    <xf numFmtId="0" fontId="2" fillId="0" borderId="7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9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justify" vertical="center"/>
      <protection hidden="1"/>
    </xf>
    <xf numFmtId="164" fontId="9" fillId="3" borderId="0" xfId="1" applyFont="1" applyFill="1" applyBorder="1" applyAlignment="1" applyProtection="1">
      <alignment horizontal="left" vertical="center" indent="1"/>
      <protection hidden="1"/>
    </xf>
    <xf numFmtId="0" fontId="2" fillId="0" borderId="0" xfId="0" applyFont="1" applyProtection="1"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4" borderId="0" xfId="0" applyFill="1" applyProtection="1">
      <protection hidden="1"/>
    </xf>
    <xf numFmtId="0" fontId="19" fillId="0" borderId="5" xfId="3" applyFont="1" applyBorder="1"/>
    <xf numFmtId="0" fontId="19" fillId="0" borderId="5" xfId="0" applyFont="1" applyBorder="1" applyAlignment="1">
      <alignment vertical="center"/>
    </xf>
    <xf numFmtId="0" fontId="21" fillId="5" borderId="1" xfId="3" applyFont="1" applyFill="1" applyBorder="1" applyAlignment="1">
      <alignment horizontal="left"/>
    </xf>
    <xf numFmtId="0" fontId="21" fillId="5" borderId="3" xfId="3" applyFont="1" applyFill="1" applyBorder="1" applyAlignment="1">
      <alignment horizontal="left"/>
    </xf>
    <xf numFmtId="0" fontId="2" fillId="0" borderId="6" xfId="0" applyFont="1" applyBorder="1"/>
    <xf numFmtId="165" fontId="2" fillId="0" borderId="8" xfId="0" applyNumberFormat="1" applyFont="1" applyBorder="1"/>
    <xf numFmtId="2" fontId="2" fillId="0" borderId="8" xfId="0" applyNumberFormat="1" applyFont="1" applyBorder="1"/>
    <xf numFmtId="2" fontId="2" fillId="0" borderId="18" xfId="0" applyNumberFormat="1" applyFont="1" applyBorder="1"/>
    <xf numFmtId="0" fontId="21" fillId="5" borderId="1" xfId="0" applyFont="1" applyFill="1" applyBorder="1"/>
    <xf numFmtId="0" fontId="21" fillId="5" borderId="2" xfId="0" applyFont="1" applyFill="1" applyBorder="1"/>
    <xf numFmtId="0" fontId="2" fillId="0" borderId="8" xfId="0" applyFont="1" applyBorder="1"/>
    <xf numFmtId="0" fontId="21" fillId="5" borderId="9" xfId="0" applyFont="1" applyFill="1" applyBorder="1"/>
    <xf numFmtId="0" fontId="19" fillId="0" borderId="6" xfId="3" applyFont="1" applyBorder="1"/>
    <xf numFmtId="0" fontId="20" fillId="0" borderId="0" xfId="3" applyFont="1" applyAlignment="1">
      <alignment horizontal="left"/>
    </xf>
    <xf numFmtId="0" fontId="19" fillId="0" borderId="0" xfId="3" applyFont="1"/>
    <xf numFmtId="0" fontId="0" fillId="0" borderId="17" xfId="0" applyBorder="1"/>
    <xf numFmtId="0" fontId="5" fillId="0" borderId="8" xfId="3" applyFont="1" applyBorder="1"/>
    <xf numFmtId="0" fontId="5" fillId="0" borderId="8" xfId="0" applyFont="1" applyBorder="1" applyAlignment="1">
      <alignment vertical="center"/>
    </xf>
    <xf numFmtId="165" fontId="0" fillId="0" borderId="18" xfId="0" applyNumberFormat="1" applyBorder="1"/>
    <xf numFmtId="0" fontId="24" fillId="0" borderId="0" xfId="0" applyFont="1"/>
    <xf numFmtId="0" fontId="25" fillId="0" borderId="0" xfId="0" applyFont="1"/>
    <xf numFmtId="0" fontId="24" fillId="0" borderId="6" xfId="0" applyFont="1" applyBorder="1"/>
    <xf numFmtId="0" fontId="6" fillId="0" borderId="0" xfId="0" applyFont="1" applyAlignment="1">
      <alignment horizontal="center"/>
    </xf>
    <xf numFmtId="0" fontId="21" fillId="5" borderId="0" xfId="3" applyFont="1" applyFill="1" applyAlignment="1">
      <alignment horizontal="left"/>
    </xf>
    <xf numFmtId="2" fontId="2" fillId="0" borderId="0" xfId="0" applyNumberFormat="1" applyFont="1"/>
    <xf numFmtId="165" fontId="0" fillId="0" borderId="0" xfId="0" applyNumberFormat="1"/>
    <xf numFmtId="166" fontId="5" fillId="0" borderId="8" xfId="3" applyNumberFormat="1" applyFont="1" applyBorder="1"/>
    <xf numFmtId="166" fontId="19" fillId="0" borderId="8" xfId="3" applyNumberFormat="1" applyFont="1" applyBorder="1"/>
    <xf numFmtId="0" fontId="24" fillId="0" borderId="17" xfId="0" applyFont="1" applyBorder="1"/>
    <xf numFmtId="0" fontId="0" fillId="0" borderId="8" xfId="0" applyBorder="1" applyAlignment="1" applyProtection="1">
      <alignment horizontal="center" vertical="center"/>
      <protection locked="0" hidden="1"/>
    </xf>
    <xf numFmtId="0" fontId="26" fillId="3" borderId="9" xfId="0" applyFont="1" applyFill="1" applyBorder="1" applyAlignment="1" applyProtection="1">
      <alignment vertical="center" wrapText="1"/>
      <protection hidden="1"/>
    </xf>
    <xf numFmtId="0" fontId="26" fillId="4" borderId="0" xfId="0" applyFont="1" applyFill="1" applyAlignment="1" applyProtection="1">
      <alignment horizontal="left" vertical="center" wrapText="1"/>
      <protection hidden="1"/>
    </xf>
    <xf numFmtId="0" fontId="29" fillId="4" borderId="0" xfId="0" applyFont="1" applyFill="1" applyAlignment="1" applyProtection="1">
      <alignment horizontal="left" vertical="center" wrapText="1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29" fillId="4" borderId="16" xfId="0" applyFont="1" applyFill="1" applyBorder="1" applyAlignment="1" applyProtection="1">
      <alignment horizontal="left" vertical="center" wrapText="1"/>
      <protection hidden="1"/>
    </xf>
    <xf numFmtId="0" fontId="29" fillId="4" borderId="7" xfId="0" applyFont="1" applyFill="1" applyBorder="1" applyAlignment="1" applyProtection="1">
      <alignment horizontal="left" vertical="center" wrapText="1"/>
      <protection hidden="1"/>
    </xf>
    <xf numFmtId="0" fontId="0" fillId="4" borderId="7" xfId="0" applyFill="1" applyBorder="1" applyProtection="1">
      <protection hidden="1"/>
    </xf>
    <xf numFmtId="0" fontId="26" fillId="4" borderId="7" xfId="0" applyFont="1" applyFill="1" applyBorder="1" applyAlignment="1" applyProtection="1">
      <alignment horizontal="center" vertical="center"/>
      <protection hidden="1"/>
    </xf>
    <xf numFmtId="0" fontId="26" fillId="4" borderId="7" xfId="0" applyFont="1" applyFill="1" applyBorder="1" applyAlignment="1" applyProtection="1">
      <alignment horizontal="left" vertical="center" wrapText="1"/>
      <protection hidden="1"/>
    </xf>
    <xf numFmtId="0" fontId="0" fillId="4" borderId="17" xfId="0" applyFill="1" applyBorder="1" applyProtection="1">
      <protection hidden="1"/>
    </xf>
    <xf numFmtId="0" fontId="29" fillId="4" borderId="12" xfId="0" applyFont="1" applyFill="1" applyBorder="1" applyAlignment="1" applyProtection="1">
      <alignment horizontal="left" vertical="center" wrapText="1"/>
      <protection hidden="1"/>
    </xf>
    <xf numFmtId="0" fontId="29" fillId="4" borderId="11" xfId="0" applyFont="1" applyFill="1" applyBorder="1" applyAlignment="1" applyProtection="1">
      <alignment vertical="center" wrapText="1"/>
      <protection hidden="1"/>
    </xf>
    <xf numFmtId="4" fontId="29" fillId="4" borderId="11" xfId="1" applyNumberFormat="1" applyFont="1" applyFill="1" applyBorder="1" applyAlignment="1" applyProtection="1">
      <alignment vertical="center" wrapText="1"/>
      <protection hidden="1"/>
    </xf>
    <xf numFmtId="164" fontId="29" fillId="4" borderId="0" xfId="1" applyFont="1" applyFill="1" applyBorder="1" applyAlignment="1" applyProtection="1">
      <alignment horizontal="right" vertical="center" wrapText="1" indent="2"/>
      <protection hidden="1"/>
    </xf>
    <xf numFmtId="164" fontId="29" fillId="4" borderId="0" xfId="1" applyFont="1" applyFill="1" applyBorder="1" applyAlignment="1" applyProtection="1">
      <alignment horizontal="left" vertical="center" wrapText="1" indent="1"/>
      <protection hidden="1"/>
    </xf>
    <xf numFmtId="0" fontId="29" fillId="4" borderId="9" xfId="0" applyFont="1" applyFill="1" applyBorder="1" applyAlignment="1" applyProtection="1">
      <alignment horizontal="left" vertical="center" wrapText="1"/>
      <protection hidden="1"/>
    </xf>
    <xf numFmtId="0" fontId="0" fillId="4" borderId="9" xfId="0" applyFill="1" applyBorder="1" applyProtection="1">
      <protection hidden="1"/>
    </xf>
    <xf numFmtId="0" fontId="26" fillId="4" borderId="9" xfId="0" applyFont="1" applyFill="1" applyBorder="1" applyAlignment="1" applyProtection="1">
      <alignment horizontal="center" vertical="center"/>
      <protection hidden="1"/>
    </xf>
    <xf numFmtId="0" fontId="26" fillId="4" borderId="9" xfId="0" applyFont="1" applyFill="1" applyBorder="1" applyAlignment="1" applyProtection="1">
      <alignment horizontal="left" vertical="center" wrapText="1"/>
      <protection hidden="1"/>
    </xf>
    <xf numFmtId="0" fontId="29" fillId="4" borderId="12" xfId="0" applyFont="1" applyFill="1" applyBorder="1" applyAlignment="1" applyProtection="1">
      <alignment horizontal="justify" vertical="center" wrapText="1"/>
      <protection hidden="1"/>
    </xf>
    <xf numFmtId="0" fontId="29" fillId="4" borderId="12" xfId="0" applyFont="1" applyFill="1" applyBorder="1" applyAlignment="1" applyProtection="1">
      <alignment vertical="center" wrapText="1"/>
      <protection hidden="1"/>
    </xf>
    <xf numFmtId="0" fontId="0" fillId="4" borderId="12" xfId="0" applyFill="1" applyBorder="1" applyProtection="1"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0" fillId="4" borderId="0" xfId="0" applyFill="1"/>
    <xf numFmtId="0" fontId="26" fillId="4" borderId="10" xfId="0" applyFont="1" applyFill="1" applyBorder="1" applyAlignment="1" applyProtection="1">
      <alignment horizontal="left" vertical="center" wrapText="1"/>
      <protection hidden="1"/>
    </xf>
    <xf numFmtId="168" fontId="26" fillId="4" borderId="6" xfId="0" applyNumberFormat="1" applyFont="1" applyFill="1" applyBorder="1" applyProtection="1">
      <protection hidden="1"/>
    </xf>
    <xf numFmtId="164" fontId="29" fillId="4" borderId="0" xfId="1" applyFont="1" applyFill="1" applyBorder="1" applyAlignment="1" applyProtection="1">
      <alignment horizontal="left" wrapText="1"/>
      <protection hidden="1"/>
    </xf>
    <xf numFmtId="0" fontId="43" fillId="4" borderId="0" xfId="0" applyFont="1" applyFill="1" applyAlignment="1" applyProtection="1">
      <alignment horizontal="justify"/>
      <protection hidden="1"/>
    </xf>
    <xf numFmtId="0" fontId="44" fillId="4" borderId="0" xfId="0" applyFont="1" applyFill="1" applyAlignment="1" applyProtection="1">
      <alignment horizontal="justify" vertical="center" wrapText="1"/>
      <protection hidden="1"/>
    </xf>
    <xf numFmtId="0" fontId="47" fillId="4" borderId="9" xfId="0" applyFont="1" applyFill="1" applyBorder="1" applyAlignment="1" applyProtection="1">
      <alignment vertical="center" wrapText="1"/>
      <protection hidden="1"/>
    </xf>
    <xf numFmtId="4" fontId="24" fillId="0" borderId="0" xfId="0" applyNumberFormat="1" applyFont="1"/>
    <xf numFmtId="0" fontId="0" fillId="0" borderId="6" xfId="0" applyBorder="1"/>
    <xf numFmtId="4" fontId="24" fillId="0" borderId="8" xfId="0" applyNumberFormat="1" applyFont="1" applyBorder="1"/>
    <xf numFmtId="0" fontId="24" fillId="0" borderId="5" xfId="0" applyFont="1" applyBorder="1"/>
    <xf numFmtId="167" fontId="24" fillId="0" borderId="8" xfId="0" applyNumberFormat="1" applyFont="1" applyBorder="1"/>
    <xf numFmtId="0" fontId="0" fillId="0" borderId="5" xfId="0" applyBorder="1"/>
    <xf numFmtId="4" fontId="24" fillId="0" borderId="18" xfId="0" applyNumberFormat="1" applyFont="1" applyBorder="1"/>
    <xf numFmtId="0" fontId="24" fillId="0" borderId="16" xfId="0" applyFont="1" applyBorder="1"/>
    <xf numFmtId="0" fontId="0" fillId="0" borderId="8" xfId="0" applyBorder="1"/>
    <xf numFmtId="0" fontId="2" fillId="0" borderId="1" xfId="0" applyFont="1" applyBorder="1"/>
    <xf numFmtId="0" fontId="2" fillId="0" borderId="3" xfId="0" applyFont="1" applyBorder="1"/>
    <xf numFmtId="0" fontId="0" fillId="0" borderId="5" xfId="0" applyBorder="1" applyProtection="1">
      <protection hidden="1"/>
    </xf>
    <xf numFmtId="0" fontId="2" fillId="0" borderId="17" xfId="0" applyFont="1" applyBorder="1"/>
    <xf numFmtId="0" fontId="0" fillId="0" borderId="16" xfId="0" applyBorder="1" applyProtection="1">
      <protection hidden="1"/>
    </xf>
    <xf numFmtId="0" fontId="51" fillId="0" borderId="0" xfId="4" applyFont="1" applyProtection="1">
      <protection hidden="1"/>
    </xf>
    <xf numFmtId="0" fontId="32" fillId="4" borderId="0" xfId="4" applyFill="1" applyProtection="1">
      <protection hidden="1"/>
    </xf>
    <xf numFmtId="0" fontId="32" fillId="0" borderId="0" xfId="4" applyProtection="1">
      <protection hidden="1"/>
    </xf>
    <xf numFmtId="0" fontId="29" fillId="4" borderId="0" xfId="4" applyFont="1" applyFill="1" applyAlignment="1" applyProtection="1">
      <alignment vertical="center" wrapText="1"/>
      <protection hidden="1"/>
    </xf>
    <xf numFmtId="0" fontId="29" fillId="4" borderId="9" xfId="4" applyFont="1" applyFill="1" applyBorder="1" applyAlignment="1" applyProtection="1">
      <alignment vertical="center"/>
      <protection hidden="1"/>
    </xf>
    <xf numFmtId="0" fontId="29" fillId="4" borderId="0" xfId="4" applyFont="1" applyFill="1" applyAlignment="1" applyProtection="1">
      <alignment horizontal="left" vertical="center" wrapText="1"/>
      <protection hidden="1"/>
    </xf>
    <xf numFmtId="0" fontId="19" fillId="4" borderId="0" xfId="4" applyFont="1" applyFill="1" applyAlignment="1" applyProtection="1">
      <alignment horizontal="left" vertical="center" wrapText="1"/>
      <protection hidden="1"/>
    </xf>
    <xf numFmtId="0" fontId="29" fillId="4" borderId="9" xfId="4" applyFont="1" applyFill="1" applyBorder="1" applyAlignment="1" applyProtection="1">
      <alignment vertical="center" wrapText="1"/>
      <protection hidden="1"/>
    </xf>
    <xf numFmtId="0" fontId="37" fillId="4" borderId="0" xfId="4" applyFont="1" applyFill="1" applyAlignment="1" applyProtection="1">
      <alignment vertical="center" wrapText="1"/>
      <protection hidden="1"/>
    </xf>
    <xf numFmtId="0" fontId="43" fillId="4" borderId="0" xfId="4" applyFont="1" applyFill="1" applyAlignment="1" applyProtection="1">
      <alignment horizontal="justify"/>
      <protection hidden="1"/>
    </xf>
    <xf numFmtId="0" fontId="44" fillId="4" borderId="0" xfId="4" applyFont="1" applyFill="1" applyAlignment="1" applyProtection="1">
      <alignment horizontal="justify" vertical="center" wrapText="1"/>
      <protection hidden="1"/>
    </xf>
    <xf numFmtId="0" fontId="47" fillId="4" borderId="0" xfId="4" applyFont="1" applyFill="1" applyAlignment="1" applyProtection="1">
      <alignment vertical="center" wrapText="1"/>
      <protection hidden="1"/>
    </xf>
    <xf numFmtId="0" fontId="29" fillId="0" borderId="8" xfId="4" applyFont="1" applyBorder="1" applyAlignment="1" applyProtection="1">
      <alignment horizontal="center" vertical="center" wrapText="1"/>
      <protection locked="0" hidden="1"/>
    </xf>
    <xf numFmtId="0" fontId="37" fillId="0" borderId="21" xfId="4" applyFont="1" applyBorder="1" applyAlignment="1" applyProtection="1">
      <alignment vertical="center" wrapText="1"/>
      <protection locked="0" hidden="1"/>
    </xf>
    <xf numFmtId="0" fontId="29" fillId="0" borderId="13" xfId="4" applyFont="1" applyBorder="1" applyAlignment="1" applyProtection="1">
      <alignment horizontal="center" vertical="center" wrapText="1"/>
      <protection locked="0" hidden="1"/>
    </xf>
    <xf numFmtId="0" fontId="37" fillId="0" borderId="24" xfId="4" applyFont="1" applyBorder="1" applyAlignment="1" applyProtection="1">
      <alignment vertical="center" wrapText="1"/>
      <protection locked="0" hidden="1"/>
    </xf>
    <xf numFmtId="0" fontId="47" fillId="4" borderId="0" xfId="4" applyFont="1" applyFill="1" applyAlignment="1" applyProtection="1">
      <alignment vertical="center"/>
      <protection hidden="1"/>
    </xf>
    <xf numFmtId="0" fontId="45" fillId="4" borderId="0" xfId="4" applyFont="1" applyFill="1" applyProtection="1">
      <protection hidden="1"/>
    </xf>
    <xf numFmtId="0" fontId="29" fillId="0" borderId="2" xfId="4" applyFont="1" applyBorder="1" applyAlignment="1" applyProtection="1">
      <alignment horizontal="center" vertical="center" wrapText="1"/>
      <protection locked="0" hidden="1"/>
    </xf>
    <xf numFmtId="0" fontId="37" fillId="0" borderId="26" xfId="4" applyFont="1" applyBorder="1" applyAlignment="1" applyProtection="1">
      <alignment vertical="center" wrapText="1"/>
      <protection locked="0" hidden="1"/>
    </xf>
    <xf numFmtId="0" fontId="26" fillId="4" borderId="27" xfId="4" applyFont="1" applyFill="1" applyBorder="1" applyAlignment="1" applyProtection="1">
      <alignment horizontal="center" vertical="center" wrapText="1"/>
      <protection hidden="1"/>
    </xf>
    <xf numFmtId="0" fontId="26" fillId="4" borderId="23" xfId="4" applyFont="1" applyFill="1" applyBorder="1" applyAlignment="1" applyProtection="1">
      <alignment horizontal="center" vertical="center" wrapText="1"/>
      <protection hidden="1"/>
    </xf>
    <xf numFmtId="0" fontId="26" fillId="4" borderId="19" xfId="4" applyFont="1" applyFill="1" applyBorder="1" applyAlignment="1" applyProtection="1">
      <alignment horizontal="center" vertical="center" wrapText="1"/>
      <protection hidden="1"/>
    </xf>
    <xf numFmtId="167" fontId="38" fillId="0" borderId="2" xfId="4" applyNumberFormat="1" applyFont="1" applyBorder="1" applyAlignment="1" applyProtection="1">
      <alignment horizontal="center"/>
      <protection locked="0" hidden="1"/>
    </xf>
    <xf numFmtId="0" fontId="19" fillId="4" borderId="0" xfId="4" applyFont="1" applyFill="1" applyAlignment="1" applyProtection="1">
      <alignment vertical="center" wrapText="1"/>
      <protection hidden="1"/>
    </xf>
    <xf numFmtId="0" fontId="21" fillId="5" borderId="8" xfId="0" applyFont="1" applyFill="1" applyBorder="1"/>
    <xf numFmtId="167" fontId="2" fillId="0" borderId="8" xfId="0" applyNumberFormat="1" applyFont="1" applyBorder="1"/>
    <xf numFmtId="0" fontId="0" fillId="4" borderId="10" xfId="0" applyFill="1" applyBorder="1" applyProtection="1">
      <protection hidden="1"/>
    </xf>
    <xf numFmtId="0" fontId="41" fillId="4" borderId="0" xfId="2" applyFont="1" applyFill="1" applyBorder="1" applyAlignment="1" applyProtection="1">
      <alignment vertical="center" wrapText="1"/>
      <protection hidden="1"/>
    </xf>
    <xf numFmtId="0" fontId="41" fillId="4" borderId="0" xfId="2" applyFont="1" applyFill="1" applyBorder="1" applyAlignment="1" applyProtection="1">
      <alignment horizontal="center" vertical="center" wrapText="1"/>
      <protection hidden="1"/>
    </xf>
    <xf numFmtId="0" fontId="0" fillId="4" borderId="11" xfId="0" applyFill="1" applyBorder="1" applyProtection="1">
      <protection hidden="1"/>
    </xf>
    <xf numFmtId="0" fontId="32" fillId="0" borderId="25" xfId="4" applyBorder="1" applyProtection="1">
      <protection locked="0" hidden="1"/>
    </xf>
    <xf numFmtId="0" fontId="32" fillId="0" borderId="2" xfId="4" applyBorder="1" applyProtection="1">
      <protection locked="0" hidden="1"/>
    </xf>
    <xf numFmtId="0" fontId="32" fillId="0" borderId="20" xfId="4" applyBorder="1" applyProtection="1">
      <protection locked="0" hidden="1"/>
    </xf>
    <xf numFmtId="0" fontId="32" fillId="0" borderId="8" xfId="4" applyBorder="1" applyProtection="1">
      <protection locked="0" hidden="1"/>
    </xf>
    <xf numFmtId="0" fontId="32" fillId="0" borderId="22" xfId="4" applyBorder="1" applyProtection="1">
      <protection locked="0" hidden="1"/>
    </xf>
    <xf numFmtId="0" fontId="32" fillId="0" borderId="13" xfId="4" applyBorder="1" applyProtection="1">
      <protection locked="0" hidden="1"/>
    </xf>
    <xf numFmtId="14" fontId="37" fillId="4" borderId="9" xfId="4" applyNumberFormat="1" applyFont="1" applyFill="1" applyBorder="1" applyAlignment="1" applyProtection="1">
      <alignment horizontal="left" vertical="center" wrapText="1"/>
      <protection locked="0" hidden="1"/>
    </xf>
    <xf numFmtId="0" fontId="26" fillId="4" borderId="7" xfId="0" applyFont="1" applyFill="1" applyBorder="1" applyProtection="1">
      <protection hidden="1"/>
    </xf>
    <xf numFmtId="4" fontId="39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29" fillId="4" borderId="4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Alignment="1" applyProtection="1">
      <alignment vertical="top"/>
      <protection hidden="1"/>
    </xf>
    <xf numFmtId="0" fontId="26" fillId="4" borderId="0" xfId="0" applyFont="1" applyFill="1" applyProtection="1">
      <protection hidden="1"/>
    </xf>
    <xf numFmtId="4" fontId="39" fillId="4" borderId="0" xfId="0" applyNumberFormat="1" applyFont="1" applyFill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vertical="top"/>
      <protection locked="0" hidden="1"/>
    </xf>
    <xf numFmtId="0" fontId="33" fillId="4" borderId="16" xfId="0" applyFont="1" applyFill="1" applyBorder="1" applyAlignment="1" applyProtection="1">
      <alignment vertical="center" wrapText="1"/>
      <protection hidden="1"/>
    </xf>
    <xf numFmtId="0" fontId="33" fillId="4" borderId="7" xfId="0" applyFont="1" applyFill="1" applyBorder="1" applyAlignment="1" applyProtection="1">
      <alignment vertical="center" wrapText="1"/>
      <protection hidden="1"/>
    </xf>
    <xf numFmtId="0" fontId="33" fillId="4" borderId="17" xfId="0" applyFont="1" applyFill="1" applyBorder="1" applyAlignment="1" applyProtection="1">
      <alignment vertical="center" wrapText="1"/>
      <protection hidden="1"/>
    </xf>
    <xf numFmtId="0" fontId="47" fillId="4" borderId="10" xfId="0" applyFont="1" applyFill="1" applyBorder="1" applyAlignment="1" applyProtection="1">
      <alignment vertical="center" wrapText="1"/>
      <protection hidden="1"/>
    </xf>
    <xf numFmtId="0" fontId="37" fillId="4" borderId="0" xfId="0" applyFont="1" applyFill="1" applyAlignment="1" applyProtection="1">
      <alignment horizontal="justify" vertical="center" wrapText="1"/>
      <protection hidden="1"/>
    </xf>
    <xf numFmtId="4" fontId="29" fillId="4" borderId="0" xfId="0" applyNumberFormat="1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right" vertical="center" wrapText="1" indent="1"/>
      <protection hidden="1"/>
    </xf>
    <xf numFmtId="0" fontId="29" fillId="4" borderId="0" xfId="0" applyFont="1" applyFill="1" applyAlignment="1" applyProtection="1">
      <alignment horizontal="center" vertical="center" wrapText="1"/>
      <protection hidden="1"/>
    </xf>
    <xf numFmtId="0" fontId="44" fillId="4" borderId="10" xfId="0" applyFont="1" applyFill="1" applyBorder="1" applyAlignment="1" applyProtection="1">
      <alignment horizontal="justify" vertical="center" wrapText="1"/>
      <protection hidden="1"/>
    </xf>
    <xf numFmtId="0" fontId="0" fillId="4" borderId="0" xfId="0" applyFill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vertical="center"/>
      <protection hidden="1"/>
    </xf>
    <xf numFmtId="0" fontId="29" fillId="4" borderId="10" xfId="0" applyFont="1" applyFill="1" applyBorder="1" applyAlignment="1" applyProtection="1">
      <alignment vertical="center"/>
      <protection hidden="1"/>
    </xf>
    <xf numFmtId="0" fontId="29" fillId="4" borderId="10" xfId="0" applyFont="1" applyFill="1" applyBorder="1" applyAlignment="1" applyProtection="1">
      <alignment vertical="center" wrapText="1"/>
      <protection hidden="1"/>
    </xf>
    <xf numFmtId="0" fontId="26" fillId="4" borderId="10" xfId="0" applyFont="1" applyFill="1" applyBorder="1" applyAlignment="1" applyProtection="1">
      <alignment vertical="center" wrapText="1"/>
      <protection hidden="1"/>
    </xf>
    <xf numFmtId="0" fontId="26" fillId="4" borderId="0" xfId="0" applyFont="1" applyFill="1" applyAlignment="1" applyProtection="1">
      <alignment vertical="center" wrapText="1"/>
      <protection hidden="1"/>
    </xf>
    <xf numFmtId="0" fontId="41" fillId="4" borderId="10" xfId="2" applyFont="1" applyFill="1" applyBorder="1" applyAlignment="1" applyProtection="1">
      <alignment vertical="center" wrapText="1"/>
      <protection hidden="1"/>
    </xf>
    <xf numFmtId="0" fontId="37" fillId="4" borderId="0" xfId="0" applyFont="1" applyFill="1" applyAlignment="1" applyProtection="1">
      <alignment horizontal="justify" wrapText="1"/>
      <protection hidden="1"/>
    </xf>
    <xf numFmtId="4" fontId="29" fillId="4" borderId="0" xfId="0" applyNumberFormat="1" applyFont="1" applyFill="1" applyAlignment="1" applyProtection="1">
      <alignment horizontal="center" wrapText="1"/>
      <protection hidden="1"/>
    </xf>
    <xf numFmtId="0" fontId="29" fillId="4" borderId="0" xfId="0" applyFont="1" applyFill="1" applyAlignment="1" applyProtection="1">
      <alignment horizontal="center" wrapText="1"/>
      <protection hidden="1"/>
    </xf>
    <xf numFmtId="0" fontId="10" fillId="3" borderId="12" xfId="0" applyFont="1" applyFill="1" applyBorder="1" applyAlignment="1" applyProtection="1">
      <alignment horizontal="justify" vertical="center"/>
      <protection hidden="1"/>
    </xf>
    <xf numFmtId="0" fontId="10" fillId="3" borderId="0" xfId="0" applyFont="1" applyFill="1" applyAlignment="1" applyProtection="1">
      <alignment horizontal="justify" vertical="center"/>
      <protection hidden="1"/>
    </xf>
    <xf numFmtId="4" fontId="9" fillId="3" borderId="0" xfId="0" applyNumberFormat="1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0" fillId="3" borderId="10" xfId="0" applyFill="1" applyBorder="1" applyProtection="1">
      <protection hidden="1"/>
    </xf>
    <xf numFmtId="0" fontId="45" fillId="4" borderId="10" xfId="0" applyFont="1" applyFill="1" applyBorder="1" applyProtection="1">
      <protection hidden="1"/>
    </xf>
    <xf numFmtId="0" fontId="47" fillId="4" borderId="10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horizontal="left" vertical="top"/>
      <protection hidden="1"/>
    </xf>
    <xf numFmtId="0" fontId="0" fillId="4" borderId="10" xfId="0" applyFill="1" applyBorder="1" applyAlignment="1" applyProtection="1">
      <alignment horizontal="left" vertical="top"/>
      <protection hidden="1"/>
    </xf>
    <xf numFmtId="0" fontId="29" fillId="4" borderId="3" xfId="0" applyFont="1" applyFill="1" applyBorder="1" applyAlignment="1" applyProtection="1">
      <alignment horizontal="justify" vertical="center" wrapText="1"/>
      <protection hidden="1"/>
    </xf>
    <xf numFmtId="0" fontId="0" fillId="4" borderId="9" xfId="0" applyFill="1" applyBorder="1" applyAlignment="1" applyProtection="1">
      <alignment horizontal="left" vertical="top"/>
      <protection hidden="1"/>
    </xf>
    <xf numFmtId="0" fontId="0" fillId="4" borderId="1" xfId="0" applyFill="1" applyBorder="1" applyAlignment="1" applyProtection="1">
      <alignment horizontal="left" vertical="top"/>
      <protection hidden="1"/>
    </xf>
    <xf numFmtId="0" fontId="29" fillId="4" borderId="7" xfId="0" applyFont="1" applyFill="1" applyBorder="1" applyAlignment="1" applyProtection="1">
      <alignment horizontal="justify" vertical="center" wrapText="1"/>
      <protection hidden="1"/>
    </xf>
    <xf numFmtId="0" fontId="0" fillId="4" borderId="7" xfId="0" applyFill="1" applyBorder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9" fillId="4" borderId="4" xfId="0" applyFont="1" applyFill="1" applyBorder="1" applyAlignment="1" applyProtection="1">
      <alignment horizontal="left" vertical="center" wrapText="1"/>
      <protection hidden="1"/>
    </xf>
    <xf numFmtId="0" fontId="37" fillId="4" borderId="4" xfId="0" applyFont="1" applyFill="1" applyBorder="1" applyAlignment="1" applyProtection="1">
      <alignment horizontal="justify" vertical="center" wrapText="1"/>
      <protection hidden="1"/>
    </xf>
    <xf numFmtId="4" fontId="29" fillId="4" borderId="4" xfId="0" applyNumberFormat="1" applyFont="1" applyFill="1" applyBorder="1" applyAlignment="1" applyProtection="1">
      <alignment horizontal="center" vertical="center" wrapText="1"/>
      <protection hidden="1"/>
    </xf>
    <xf numFmtId="164" fontId="29" fillId="4" borderId="4" xfId="1" applyFont="1" applyFill="1" applyBorder="1" applyAlignment="1" applyProtection="1">
      <alignment horizontal="left" vertical="center" wrapText="1" indent="1"/>
      <protection hidden="1"/>
    </xf>
    <xf numFmtId="0" fontId="0" fillId="4" borderId="4" xfId="0" applyFill="1" applyBorder="1" applyProtection="1">
      <protection hidden="1"/>
    </xf>
    <xf numFmtId="2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168" fontId="0" fillId="8" borderId="5" xfId="0" applyNumberForma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 wrapText="1"/>
      <protection hidden="1"/>
    </xf>
    <xf numFmtId="0" fontId="9" fillId="3" borderId="0" xfId="0" applyFont="1" applyFill="1" applyAlignment="1" applyProtection="1">
      <alignment horizontal="justify" vertical="center" wrapText="1"/>
      <protection hidden="1"/>
    </xf>
    <xf numFmtId="0" fontId="29" fillId="4" borderId="0" xfId="0" applyFont="1" applyFill="1" applyAlignment="1" applyProtection="1">
      <alignment horizontal="justify" vertical="center" wrapText="1"/>
      <protection hidden="1"/>
    </xf>
    <xf numFmtId="0" fontId="29" fillId="4" borderId="3" xfId="0" applyFont="1" applyFill="1" applyBorder="1" applyAlignment="1" applyProtection="1">
      <alignment horizontal="left" vertical="center" wrapText="1"/>
      <protection hidden="1"/>
    </xf>
    <xf numFmtId="0" fontId="0" fillId="4" borderId="1" xfId="0" applyFill="1" applyBorder="1" applyProtection="1">
      <protection hidden="1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49" fontId="0" fillId="0" borderId="8" xfId="0" applyNumberFormat="1" applyBorder="1" applyAlignment="1" applyProtection="1">
      <alignment horizontal="left"/>
      <protection locked="0" hidden="1"/>
    </xf>
    <xf numFmtId="4" fontId="0" fillId="4" borderId="8" xfId="0" applyNumberFormat="1" applyFill="1" applyBorder="1" applyAlignment="1" applyProtection="1">
      <alignment horizontal="center"/>
      <protection locked="0" hidden="1"/>
    </xf>
    <xf numFmtId="49" fontId="13" fillId="3" borderId="8" xfId="2" applyNumberFormat="1" applyFill="1" applyBorder="1" applyAlignment="1" applyProtection="1">
      <alignment vertical="center"/>
      <protection locked="0" hidden="1"/>
    </xf>
    <xf numFmtId="0" fontId="14" fillId="3" borderId="0" xfId="0" applyFont="1" applyFill="1" applyAlignment="1" applyProtection="1">
      <alignment horizontal="center" vertical="center"/>
      <protection hidden="1"/>
    </xf>
    <xf numFmtId="49" fontId="0" fillId="0" borderId="5" xfId="0" applyNumberFormat="1" applyBorder="1" applyAlignment="1" applyProtection="1">
      <alignment horizontal="center"/>
      <protection locked="0" hidden="1"/>
    </xf>
    <xf numFmtId="49" fontId="0" fillId="0" borderId="6" xfId="0" applyNumberFormat="1" applyBorder="1" applyAlignment="1" applyProtection="1">
      <alignment horizontal="center"/>
      <protection locked="0" hidden="1"/>
    </xf>
    <xf numFmtId="0" fontId="29" fillId="4" borderId="5" xfId="0" applyFont="1" applyFill="1" applyBorder="1" applyAlignment="1" applyProtection="1">
      <alignment horizontal="center" vertical="center" wrapText="1"/>
      <protection hidden="1"/>
    </xf>
    <xf numFmtId="0" fontId="29" fillId="4" borderId="4" xfId="0" applyFont="1" applyFill="1" applyBorder="1" applyAlignment="1" applyProtection="1">
      <alignment horizontal="center" vertical="center" wrapText="1"/>
      <protection hidden="1"/>
    </xf>
    <xf numFmtId="0" fontId="29" fillId="4" borderId="6" xfId="0" applyFont="1" applyFill="1" applyBorder="1" applyAlignment="1" applyProtection="1">
      <alignment horizontal="center" vertical="center" wrapText="1"/>
      <protection hidden="1"/>
    </xf>
    <xf numFmtId="0" fontId="34" fillId="7" borderId="5" xfId="0" applyFont="1" applyFill="1" applyBorder="1" applyAlignment="1" applyProtection="1">
      <alignment vertical="center" wrapText="1"/>
      <protection hidden="1"/>
    </xf>
    <xf numFmtId="0" fontId="34" fillId="7" borderId="4" xfId="0" applyFont="1" applyFill="1" applyBorder="1" applyAlignment="1" applyProtection="1">
      <alignment vertical="center" wrapText="1"/>
      <protection hidden="1"/>
    </xf>
    <xf numFmtId="0" fontId="37" fillId="4" borderId="8" xfId="0" applyFont="1" applyFill="1" applyBorder="1" applyAlignment="1" applyProtection="1">
      <alignment vertical="center" wrapText="1"/>
      <protection hidden="1"/>
    </xf>
    <xf numFmtId="0" fontId="37" fillId="4" borderId="0" xfId="0" applyFont="1" applyFill="1" applyAlignment="1" applyProtection="1">
      <alignment horizontal="left" vertical="center"/>
      <protection hidden="1"/>
    </xf>
    <xf numFmtId="0" fontId="47" fillId="4" borderId="0" xfId="0" applyFont="1" applyFill="1" applyAlignment="1" applyProtection="1">
      <alignment vertical="center" wrapText="1"/>
      <protection hidden="1"/>
    </xf>
    <xf numFmtId="0" fontId="29" fillId="4" borderId="8" xfId="0" applyFont="1" applyFill="1" applyBorder="1" applyAlignment="1" applyProtection="1">
      <alignment horizontal="center" vertical="center" wrapText="1"/>
      <protection hidden="1"/>
    </xf>
    <xf numFmtId="167" fontId="29" fillId="8" borderId="8" xfId="0" applyNumberFormat="1" applyFont="1" applyFill="1" applyBorder="1" applyAlignment="1" applyProtection="1">
      <alignment horizontal="center" vertical="center" wrapText="1"/>
      <protection hidden="1"/>
    </xf>
    <xf numFmtId="4" fontId="29" fillId="4" borderId="8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8" borderId="8" xfId="1" applyNumberFormat="1" applyFont="1" applyFill="1" applyBorder="1" applyAlignment="1" applyProtection="1">
      <alignment horizontal="center" vertical="center" wrapText="1"/>
      <protection hidden="1"/>
    </xf>
    <xf numFmtId="0" fontId="34" fillId="7" borderId="8" xfId="0" applyFont="1" applyFill="1" applyBorder="1" applyAlignment="1" applyProtection="1">
      <alignment vertical="center" wrapText="1"/>
      <protection hidden="1"/>
    </xf>
    <xf numFmtId="0" fontId="27" fillId="3" borderId="9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27" fillId="3" borderId="9" xfId="0" applyFont="1" applyFill="1" applyBorder="1" applyAlignment="1" applyProtection="1">
      <alignment horizontal="right"/>
      <protection hidden="1"/>
    </xf>
    <xf numFmtId="0" fontId="7" fillId="3" borderId="9" xfId="0" applyFont="1" applyFill="1" applyBorder="1" applyAlignment="1" applyProtection="1">
      <alignment horizontal="right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31" fillId="6" borderId="0" xfId="0" applyFont="1" applyFill="1" applyAlignment="1" applyProtection="1">
      <alignment horizontal="center" vertical="center" wrapText="1"/>
      <protection hidden="1"/>
    </xf>
    <xf numFmtId="49" fontId="9" fillId="3" borderId="8" xfId="0" applyNumberFormat="1" applyFont="1" applyFill="1" applyBorder="1" applyAlignment="1" applyProtection="1">
      <alignment horizontal="left" vertical="center" wrapText="1" indent="1"/>
      <protection hidden="1"/>
    </xf>
    <xf numFmtId="49" fontId="9" fillId="3" borderId="8" xfId="0" applyNumberFormat="1" applyFont="1" applyFill="1" applyBorder="1" applyAlignment="1" applyProtection="1">
      <alignment vertical="center"/>
      <protection locked="0" hidden="1"/>
    </xf>
    <xf numFmtId="49" fontId="29" fillId="3" borderId="8" xfId="0" applyNumberFormat="1" applyFont="1" applyFill="1" applyBorder="1" applyAlignment="1" applyProtection="1">
      <alignment vertical="center"/>
      <protection locked="0" hidden="1"/>
    </xf>
    <xf numFmtId="0" fontId="30" fillId="3" borderId="12" xfId="0" applyFont="1" applyFill="1" applyBorder="1" applyAlignment="1" applyProtection="1">
      <alignment horizontal="center" vertical="center" wrapText="1"/>
      <protection hidden="1"/>
    </xf>
    <xf numFmtId="0" fontId="30" fillId="3" borderId="0" xfId="0" applyFont="1" applyFill="1" applyAlignment="1" applyProtection="1">
      <alignment horizontal="center" vertical="center" wrapText="1"/>
      <protection hidden="1"/>
    </xf>
    <xf numFmtId="0" fontId="30" fillId="3" borderId="10" xfId="0" applyFont="1" applyFill="1" applyBorder="1" applyAlignment="1" applyProtection="1">
      <alignment horizontal="center" vertical="center" wrapText="1"/>
      <protection hidden="1"/>
    </xf>
    <xf numFmtId="49" fontId="10" fillId="3" borderId="28" xfId="0" applyNumberFormat="1" applyFont="1" applyFill="1" applyBorder="1" applyAlignment="1" applyProtection="1">
      <alignment vertical="center"/>
      <protection hidden="1"/>
    </xf>
    <xf numFmtId="49" fontId="10" fillId="3" borderId="15" xfId="0" applyNumberFormat="1" applyFont="1" applyFill="1" applyBorder="1" applyAlignment="1" applyProtection="1">
      <alignment vertical="center"/>
      <protection hidden="1"/>
    </xf>
    <xf numFmtId="14" fontId="29" fillId="4" borderId="9" xfId="0" applyNumberFormat="1" applyFont="1" applyFill="1" applyBorder="1" applyAlignment="1" applyProtection="1">
      <alignment horizontal="left" vertical="center"/>
      <protection locked="0" hidden="1"/>
    </xf>
    <xf numFmtId="0" fontId="29" fillId="4" borderId="9" xfId="0" applyFont="1" applyFill="1" applyBorder="1" applyAlignment="1" applyProtection="1">
      <alignment horizontal="left" vertical="center"/>
      <protection locked="0" hidden="1"/>
    </xf>
    <xf numFmtId="167" fontId="29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16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7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17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12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0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10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3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9" xfId="1" applyNumberFormat="1" applyFont="1" applyFill="1" applyBorder="1" applyAlignment="1" applyProtection="1">
      <alignment horizontal="center" vertical="center" wrapText="1"/>
      <protection locked="0" hidden="1"/>
    </xf>
    <xf numFmtId="4" fontId="29" fillId="4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29" fillId="4" borderId="8" xfId="0" applyFont="1" applyFill="1" applyBorder="1" applyAlignment="1" applyProtection="1">
      <alignment vertical="center" wrapText="1"/>
      <protection hidden="1"/>
    </xf>
    <xf numFmtId="49" fontId="9" fillId="3" borderId="2" xfId="0" applyNumberFormat="1" applyFont="1" applyFill="1" applyBorder="1" applyAlignment="1" applyProtection="1">
      <alignment vertical="center"/>
      <protection locked="0" hidden="1"/>
    </xf>
    <xf numFmtId="0" fontId="43" fillId="4" borderId="9" xfId="0" applyFont="1" applyFill="1" applyBorder="1" applyAlignment="1" applyProtection="1">
      <alignment horizontal="justify"/>
      <protection hidden="1"/>
    </xf>
    <xf numFmtId="49" fontId="9" fillId="3" borderId="5" xfId="0" applyNumberFormat="1" applyFont="1" applyFill="1" applyBorder="1" applyAlignment="1" applyProtection="1">
      <alignment vertical="center"/>
      <protection locked="0" hidden="1"/>
    </xf>
    <xf numFmtId="49" fontId="9" fillId="3" borderId="4" xfId="0" applyNumberFormat="1" applyFont="1" applyFill="1" applyBorder="1" applyAlignment="1" applyProtection="1">
      <alignment vertical="center"/>
      <protection locked="0" hidden="1"/>
    </xf>
    <xf numFmtId="0" fontId="15" fillId="3" borderId="4" xfId="0" applyFont="1" applyFill="1" applyBorder="1" applyAlignment="1" applyProtection="1">
      <alignment horizontal="justify" vertical="center"/>
      <protection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19" fillId="3" borderId="8" xfId="0" applyFont="1" applyFill="1" applyBorder="1" applyAlignment="1" applyProtection="1">
      <alignment horizontal="justify" vertical="center" wrapText="1"/>
      <protection hidden="1"/>
    </xf>
    <xf numFmtId="0" fontId="5" fillId="3" borderId="8" xfId="0" applyFont="1" applyFill="1" applyBorder="1" applyAlignment="1" applyProtection="1">
      <alignment horizontal="justify" vertical="center" wrapText="1"/>
      <protection hidden="1"/>
    </xf>
    <xf numFmtId="0" fontId="26" fillId="3" borderId="9" xfId="0" applyFont="1" applyFill="1" applyBorder="1" applyAlignment="1" applyProtection="1">
      <alignment horizontal="left" vertical="center" wrapText="1"/>
      <protection hidden="1"/>
    </xf>
    <xf numFmtId="14" fontId="10" fillId="3" borderId="9" xfId="0" applyNumberFormat="1" applyFont="1" applyFill="1" applyBorder="1" applyAlignment="1" applyProtection="1">
      <alignment vertical="center"/>
      <protection locked="0"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53" fillId="3" borderId="0" xfId="0" applyFont="1" applyFill="1" applyAlignment="1" applyProtection="1">
      <alignment horizontal="justify" vertical="top" wrapText="1"/>
      <protection hidden="1"/>
    </xf>
    <xf numFmtId="0" fontId="16" fillId="3" borderId="0" xfId="0" applyFont="1" applyFill="1" applyAlignment="1" applyProtection="1">
      <alignment horizontal="justify" vertical="top" wrapText="1"/>
      <protection hidden="1"/>
    </xf>
    <xf numFmtId="0" fontId="24" fillId="3" borderId="0" xfId="0" applyFont="1" applyFill="1" applyAlignment="1" applyProtection="1">
      <alignment horizontal="justify" vertical="top" wrapText="1"/>
      <protection hidden="1"/>
    </xf>
    <xf numFmtId="0" fontId="2" fillId="3" borderId="0" xfId="0" applyFont="1" applyFill="1" applyAlignment="1" applyProtection="1">
      <alignment horizontal="justify" vertical="top" wrapText="1"/>
      <protection hidden="1"/>
    </xf>
    <xf numFmtId="0" fontId="17" fillId="6" borderId="8" xfId="0" applyFont="1" applyFill="1" applyBorder="1" applyAlignment="1" applyProtection="1">
      <alignment horizontal="left" vertical="center" wrapText="1"/>
      <protection hidden="1"/>
    </xf>
    <xf numFmtId="0" fontId="19" fillId="3" borderId="16" xfId="0" applyFont="1" applyFill="1" applyBorder="1" applyAlignment="1" applyProtection="1">
      <alignment horizontal="justify" vertical="center" wrapText="1"/>
      <protection hidden="1"/>
    </xf>
    <xf numFmtId="0" fontId="5" fillId="3" borderId="7" xfId="0" applyFont="1" applyFill="1" applyBorder="1" applyAlignment="1" applyProtection="1">
      <alignment horizontal="justify" vertical="center" wrapText="1"/>
      <protection hidden="1"/>
    </xf>
    <xf numFmtId="0" fontId="5" fillId="3" borderId="17" xfId="0" applyFont="1" applyFill="1" applyBorder="1" applyAlignment="1" applyProtection="1">
      <alignment horizontal="justify" vertical="center" wrapText="1"/>
      <protection hidden="1"/>
    </xf>
    <xf numFmtId="0" fontId="5" fillId="3" borderId="12" xfId="0" applyFont="1" applyFill="1" applyBorder="1" applyAlignment="1" applyProtection="1">
      <alignment horizontal="justify" vertical="center" wrapText="1"/>
      <protection hidden="1"/>
    </xf>
    <xf numFmtId="0" fontId="5" fillId="3" borderId="0" xfId="0" applyFont="1" applyFill="1" applyAlignment="1" applyProtection="1">
      <alignment horizontal="justify" vertical="center" wrapText="1"/>
      <protection hidden="1"/>
    </xf>
    <xf numFmtId="0" fontId="5" fillId="3" borderId="10" xfId="0" applyFont="1" applyFill="1" applyBorder="1" applyAlignment="1" applyProtection="1">
      <alignment horizontal="justify" vertical="center" wrapText="1"/>
      <protection hidden="1"/>
    </xf>
    <xf numFmtId="0" fontId="5" fillId="3" borderId="3" xfId="0" applyFont="1" applyFill="1" applyBorder="1" applyAlignment="1" applyProtection="1">
      <alignment horizontal="justify" vertical="center" wrapText="1"/>
      <protection hidden="1"/>
    </xf>
    <xf numFmtId="0" fontId="5" fillId="3" borderId="9" xfId="0" applyFont="1" applyFill="1" applyBorder="1" applyAlignment="1" applyProtection="1">
      <alignment horizontal="justify" vertical="center" wrapText="1"/>
      <protection hidden="1"/>
    </xf>
    <xf numFmtId="0" fontId="5" fillId="3" borderId="1" xfId="0" applyFont="1" applyFill="1" applyBorder="1" applyAlignment="1" applyProtection="1">
      <alignment horizontal="justify" vertical="center" wrapText="1"/>
      <protection hidden="1"/>
    </xf>
    <xf numFmtId="0" fontId="5" fillId="3" borderId="16" xfId="0" applyFont="1" applyFill="1" applyBorder="1" applyAlignment="1" applyProtection="1">
      <alignment vertical="center" wrapText="1"/>
      <protection hidden="1"/>
    </xf>
    <xf numFmtId="0" fontId="5" fillId="3" borderId="7" xfId="0" applyFont="1" applyFill="1" applyBorder="1" applyAlignment="1" applyProtection="1">
      <alignment vertical="center" wrapText="1"/>
      <protection hidden="1"/>
    </xf>
    <xf numFmtId="0" fontId="5" fillId="3" borderId="17" xfId="0" applyFont="1" applyFill="1" applyBorder="1" applyAlignment="1" applyProtection="1">
      <alignment vertical="center" wrapText="1"/>
      <protection hidden="1"/>
    </xf>
    <xf numFmtId="0" fontId="5" fillId="3" borderId="12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 wrapText="1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5" fillId="3" borderId="9" xfId="0" applyFont="1" applyFill="1" applyBorder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vertical="center" wrapText="1"/>
      <protection hidden="1"/>
    </xf>
    <xf numFmtId="0" fontId="0" fillId="3" borderId="9" xfId="0" applyFill="1" applyBorder="1" applyProtection="1">
      <protection hidden="1"/>
    </xf>
    <xf numFmtId="0" fontId="45" fillId="4" borderId="0" xfId="0" applyFont="1" applyFill="1" applyProtection="1">
      <protection hidden="1"/>
    </xf>
    <xf numFmtId="49" fontId="10" fillId="3" borderId="13" xfId="0" applyNumberFormat="1" applyFont="1" applyFill="1" applyBorder="1" applyAlignment="1" applyProtection="1">
      <alignment horizontal="left" vertical="center" wrapText="1" indent="1"/>
      <protection hidden="1"/>
    </xf>
    <xf numFmtId="49" fontId="10" fillId="3" borderId="13" xfId="0" applyNumberFormat="1" applyFont="1" applyFill="1" applyBorder="1" applyAlignment="1" applyProtection="1">
      <alignment vertical="center"/>
      <protection locked="0" hidden="1"/>
    </xf>
    <xf numFmtId="49" fontId="10" fillId="3" borderId="14" xfId="0" applyNumberFormat="1" applyFont="1" applyFill="1" applyBorder="1" applyAlignment="1" applyProtection="1">
      <alignment horizontal="left" vertical="center" wrapText="1" indent="1"/>
      <protection hidden="1"/>
    </xf>
    <xf numFmtId="49" fontId="10" fillId="3" borderId="8" xfId="0" applyNumberFormat="1" applyFont="1" applyFill="1" applyBorder="1" applyAlignment="1" applyProtection="1">
      <alignment horizontal="left" vertical="center" wrapText="1" indent="1"/>
      <protection hidden="1"/>
    </xf>
    <xf numFmtId="0" fontId="33" fillId="7" borderId="5" xfId="0" applyFont="1" applyFill="1" applyBorder="1" applyAlignment="1" applyProtection="1">
      <alignment vertical="center" wrapText="1"/>
      <protection hidden="1"/>
    </xf>
    <xf numFmtId="0" fontId="33" fillId="7" borderId="4" xfId="0" applyFont="1" applyFill="1" applyBorder="1" applyAlignment="1" applyProtection="1">
      <alignment vertical="center" wrapText="1"/>
      <protection hidden="1"/>
    </xf>
    <xf numFmtId="0" fontId="33" fillId="7" borderId="6" xfId="0" applyFont="1" applyFill="1" applyBorder="1" applyAlignment="1" applyProtection="1">
      <alignment vertical="center" wrapText="1"/>
      <protection hidden="1"/>
    </xf>
    <xf numFmtId="0" fontId="29" fillId="4" borderId="0" xfId="0" quotePrefix="1" applyFont="1" applyFill="1" applyAlignment="1" applyProtection="1">
      <alignment vertical="center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33" fillId="7" borderId="8" xfId="0" applyFont="1" applyFill="1" applyBorder="1" applyAlignment="1" applyProtection="1">
      <alignment vertical="center" wrapText="1"/>
      <protection hidden="1"/>
    </xf>
    <xf numFmtId="49" fontId="29" fillId="4" borderId="8" xfId="0" applyNumberFormat="1" applyFont="1" applyFill="1" applyBorder="1" applyAlignment="1" applyProtection="1">
      <alignment vertical="center" wrapText="1"/>
      <protection locked="0" hidden="1"/>
    </xf>
    <xf numFmtId="49" fontId="10" fillId="3" borderId="14" xfId="0" applyNumberFormat="1" applyFont="1" applyFill="1" applyBorder="1" applyAlignment="1" applyProtection="1">
      <alignment vertical="center"/>
      <protection locked="0" hidden="1"/>
    </xf>
    <xf numFmtId="49" fontId="10" fillId="3" borderId="28" xfId="0" applyNumberFormat="1" applyFont="1" applyFill="1" applyBorder="1" applyAlignment="1" applyProtection="1">
      <alignment vertical="center"/>
      <protection locked="0" hidden="1"/>
    </xf>
    <xf numFmtId="0" fontId="34" fillId="7" borderId="5" xfId="0" applyFont="1" applyFill="1" applyBorder="1" applyAlignment="1" applyProtection="1">
      <alignment horizontal="left" vertical="center" wrapText="1"/>
      <protection hidden="1"/>
    </xf>
    <xf numFmtId="0" fontId="34" fillId="7" borderId="4" xfId="0" applyFont="1" applyFill="1" applyBorder="1" applyAlignment="1" applyProtection="1">
      <alignment horizontal="left" vertical="center" wrapText="1"/>
      <protection hidden="1"/>
    </xf>
    <xf numFmtId="0" fontId="34" fillId="7" borderId="6" xfId="0" applyFont="1" applyFill="1" applyBorder="1" applyAlignment="1" applyProtection="1">
      <alignment horizontal="left" vertical="center" wrapText="1"/>
      <protection hidden="1"/>
    </xf>
    <xf numFmtId="0" fontId="26" fillId="4" borderId="5" xfId="0" applyFont="1" applyFill="1" applyBorder="1" applyAlignment="1" applyProtection="1">
      <alignment vertical="center"/>
      <protection hidden="1"/>
    </xf>
    <xf numFmtId="0" fontId="26" fillId="4" borderId="4" xfId="0" applyFont="1" applyFill="1" applyBorder="1" applyAlignment="1" applyProtection="1">
      <alignment vertical="center"/>
      <protection hidden="1"/>
    </xf>
    <xf numFmtId="167" fontId="26" fillId="9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8" xfId="0" applyNumberFormat="1" applyBorder="1" applyAlignment="1" applyProtection="1">
      <alignment horizontal="center"/>
      <protection locked="0" hidden="1"/>
    </xf>
    <xf numFmtId="4" fontId="52" fillId="4" borderId="12" xfId="0" applyNumberFormat="1" applyFont="1" applyFill="1" applyBorder="1" applyAlignment="1" applyProtection="1">
      <alignment horizontal="center" vertical="center"/>
      <protection hidden="1"/>
    </xf>
    <xf numFmtId="4" fontId="52" fillId="4" borderId="0" xfId="0" applyNumberFormat="1" applyFont="1" applyFill="1" applyAlignment="1" applyProtection="1">
      <alignment horizontal="center" vertical="center"/>
      <protection hidden="1"/>
    </xf>
    <xf numFmtId="0" fontId="19" fillId="3" borderId="8" xfId="0" applyFont="1" applyFill="1" applyBorder="1" applyAlignment="1" applyProtection="1">
      <alignment vertical="center" wrapText="1"/>
      <protection hidden="1"/>
    </xf>
    <xf numFmtId="0" fontId="0" fillId="4" borderId="16" xfId="0" applyFill="1" applyBorder="1" applyAlignment="1" applyProtection="1">
      <alignment vertical="top"/>
      <protection locked="0" hidden="1"/>
    </xf>
    <xf numFmtId="0" fontId="0" fillId="4" borderId="7" xfId="0" applyFill="1" applyBorder="1" applyAlignment="1" applyProtection="1">
      <alignment vertical="top"/>
      <protection locked="0" hidden="1"/>
    </xf>
    <xf numFmtId="0" fontId="0" fillId="4" borderId="17" xfId="0" applyFill="1" applyBorder="1" applyAlignment="1" applyProtection="1">
      <alignment vertical="top"/>
      <protection locked="0" hidden="1"/>
    </xf>
    <xf numFmtId="0" fontId="0" fillId="4" borderId="12" xfId="0" applyFill="1" applyBorder="1" applyAlignment="1" applyProtection="1">
      <alignment vertical="top"/>
      <protection locked="0" hidden="1"/>
    </xf>
    <xf numFmtId="0" fontId="0" fillId="4" borderId="0" xfId="0" applyFill="1" applyAlignment="1" applyProtection="1">
      <alignment vertical="top"/>
      <protection locked="0" hidden="1"/>
    </xf>
    <xf numFmtId="0" fontId="0" fillId="4" borderId="10" xfId="0" applyFill="1" applyBorder="1" applyAlignment="1" applyProtection="1">
      <alignment vertical="top"/>
      <protection locked="0" hidden="1"/>
    </xf>
    <xf numFmtId="0" fontId="0" fillId="4" borderId="3" xfId="0" applyFill="1" applyBorder="1" applyAlignment="1" applyProtection="1">
      <alignment vertical="top"/>
      <protection locked="0" hidden="1"/>
    </xf>
    <xf numFmtId="0" fontId="0" fillId="4" borderId="9" xfId="0" applyFill="1" applyBorder="1" applyAlignment="1" applyProtection="1">
      <alignment vertical="top"/>
      <protection locked="0" hidden="1"/>
    </xf>
    <xf numFmtId="0" fontId="0" fillId="4" borderId="1" xfId="0" applyFill="1" applyBorder="1" applyAlignment="1" applyProtection="1">
      <alignment vertical="top"/>
      <protection locked="0" hidden="1"/>
    </xf>
    <xf numFmtId="4" fontId="39" fillId="8" borderId="8" xfId="0" applyNumberFormat="1" applyFont="1" applyFill="1" applyBorder="1" applyAlignment="1" applyProtection="1">
      <alignment horizontal="right" vertical="center" wrapText="1" indent="2"/>
      <protection hidden="1"/>
    </xf>
    <xf numFmtId="0" fontId="47" fillId="4" borderId="0" xfId="0" applyFont="1" applyFill="1" applyAlignment="1" applyProtection="1">
      <alignment horizontal="left" vertical="center"/>
      <protection hidden="1"/>
    </xf>
    <xf numFmtId="0" fontId="26" fillId="4" borderId="5" xfId="0" applyFont="1" applyFill="1" applyBorder="1" applyProtection="1">
      <protection hidden="1"/>
    </xf>
    <xf numFmtId="0" fontId="26" fillId="4" borderId="4" xfId="0" applyFont="1" applyFill="1" applyBorder="1" applyProtection="1">
      <protection hidden="1"/>
    </xf>
    <xf numFmtId="167" fontId="26" fillId="8" borderId="8" xfId="0" applyNumberFormat="1" applyFont="1" applyFill="1" applyBorder="1" applyAlignment="1" applyProtection="1">
      <alignment horizontal="right" vertical="center" indent="1"/>
      <protection hidden="1"/>
    </xf>
    <xf numFmtId="4" fontId="26" fillId="8" borderId="8" xfId="0" applyNumberFormat="1" applyFont="1" applyFill="1" applyBorder="1" applyAlignment="1" applyProtection="1">
      <alignment vertical="center"/>
      <protection hidden="1"/>
    </xf>
    <xf numFmtId="0" fontId="26" fillId="4" borderId="8" xfId="0" applyFont="1" applyFill="1" applyBorder="1" applyAlignment="1" applyProtection="1">
      <alignment vertical="center"/>
      <protection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29" fillId="4" borderId="0" xfId="0" applyFont="1" applyFill="1" applyAlignment="1" applyProtection="1">
      <alignment vertical="center" wrapText="1"/>
      <protection hidden="1"/>
    </xf>
    <xf numFmtId="0" fontId="26" fillId="4" borderId="0" xfId="0" applyFont="1" applyFill="1" applyAlignment="1" applyProtection="1">
      <alignment horizontal="left" vertical="center" wrapText="1" indent="1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9" fillId="3" borderId="0" xfId="0" applyFont="1" applyFill="1" applyAlignment="1" applyProtection="1">
      <alignment horizontal="justify" vertical="center" wrapText="1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28" fillId="6" borderId="8" xfId="0" applyFont="1" applyFill="1" applyBorder="1" applyAlignment="1" applyProtection="1">
      <alignment horizontal="left" vertical="center" wrapText="1"/>
      <protection hidden="1"/>
    </xf>
    <xf numFmtId="49" fontId="0" fillId="0" borderId="5" xfId="0" applyNumberFormat="1" applyBorder="1" applyAlignment="1" applyProtection="1">
      <alignment horizontal="left"/>
      <protection locked="0" hidden="1"/>
    </xf>
    <xf numFmtId="49" fontId="0" fillId="0" borderId="4" xfId="0" applyNumberFormat="1" applyBorder="1" applyAlignment="1" applyProtection="1">
      <alignment horizontal="left"/>
      <protection locked="0" hidden="1"/>
    </xf>
    <xf numFmtId="49" fontId="0" fillId="0" borderId="6" xfId="0" applyNumberFormat="1" applyBorder="1" applyAlignment="1" applyProtection="1">
      <alignment horizontal="left"/>
      <protection locked="0" hidden="1"/>
    </xf>
    <xf numFmtId="14" fontId="0" fillId="0" borderId="5" xfId="0" applyNumberFormat="1" applyBorder="1" applyAlignment="1" applyProtection="1">
      <alignment horizontal="center"/>
      <protection locked="0" hidden="1"/>
    </xf>
    <xf numFmtId="14" fontId="0" fillId="0" borderId="6" xfId="0" applyNumberFormat="1" applyBorder="1" applyAlignment="1" applyProtection="1">
      <alignment horizontal="center"/>
      <protection locked="0" hidden="1"/>
    </xf>
    <xf numFmtId="0" fontId="47" fillId="4" borderId="0" xfId="0" applyFont="1" applyFill="1" applyAlignment="1" applyProtection="1">
      <alignment vertical="center"/>
      <protection hidden="1"/>
    </xf>
    <xf numFmtId="0" fontId="47" fillId="4" borderId="0" xfId="0" applyFont="1" applyFill="1" applyAlignment="1" applyProtection="1">
      <alignment horizontal="left" vertical="center" indent="2"/>
      <protection hidden="1"/>
    </xf>
    <xf numFmtId="0" fontId="26" fillId="0" borderId="5" xfId="0" applyFont="1" applyBorder="1" applyProtection="1">
      <protection hidden="1"/>
    </xf>
    <xf numFmtId="0" fontId="26" fillId="0" borderId="4" xfId="0" applyFont="1" applyBorder="1" applyProtection="1">
      <protection hidden="1"/>
    </xf>
    <xf numFmtId="4" fontId="29" fillId="8" borderId="4" xfId="1" applyNumberFormat="1" applyFont="1" applyFill="1" applyBorder="1" applyAlignment="1" applyProtection="1">
      <alignment horizontal="right" vertical="center" wrapText="1" indent="2"/>
      <protection hidden="1"/>
    </xf>
    <xf numFmtId="4" fontId="29" fillId="8" borderId="6" xfId="1" applyNumberFormat="1" applyFont="1" applyFill="1" applyBorder="1" applyAlignment="1" applyProtection="1">
      <alignment horizontal="right" vertical="center" wrapText="1" indent="2"/>
      <protection hidden="1"/>
    </xf>
    <xf numFmtId="0" fontId="29" fillId="8" borderId="8" xfId="0" applyFont="1" applyFill="1" applyBorder="1" applyAlignment="1" applyProtection="1">
      <alignment horizontal="center" vertical="center" wrapText="1"/>
      <protection hidden="1"/>
    </xf>
    <xf numFmtId="4" fontId="26" fillId="8" borderId="8" xfId="0" applyNumberFormat="1" applyFont="1" applyFill="1" applyBorder="1" applyAlignment="1" applyProtection="1">
      <alignment horizontal="center" vertical="center"/>
      <protection hidden="1"/>
    </xf>
    <xf numFmtId="4" fontId="39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26" fillId="4" borderId="6" xfId="0" applyFont="1" applyFill="1" applyBorder="1" applyAlignment="1" applyProtection="1">
      <alignment vertical="center"/>
      <protection hidden="1"/>
    </xf>
    <xf numFmtId="0" fontId="29" fillId="4" borderId="0" xfId="0" applyFont="1" applyFill="1" applyAlignment="1" applyProtection="1">
      <alignment vertical="center"/>
      <protection hidden="1"/>
    </xf>
    <xf numFmtId="0" fontId="29" fillId="4" borderId="0" xfId="0" applyFont="1" applyFill="1" applyAlignment="1" applyProtection="1">
      <alignment horizontal="center" vertical="center" wrapText="1"/>
      <protection hidden="1"/>
    </xf>
    <xf numFmtId="0" fontId="41" fillId="4" borderId="0" xfId="2" applyFont="1" applyFill="1" applyBorder="1" applyAlignment="1" applyProtection="1">
      <alignment vertical="center" wrapText="1"/>
      <protection hidden="1"/>
    </xf>
    <xf numFmtId="0" fontId="41" fillId="4" borderId="0" xfId="2" applyFont="1" applyFill="1" applyBorder="1" applyAlignment="1" applyProtection="1">
      <alignment horizontal="center" vertical="center" wrapText="1"/>
      <protection hidden="1"/>
    </xf>
    <xf numFmtId="0" fontId="50" fillId="4" borderId="9" xfId="4" applyFont="1" applyFill="1" applyBorder="1" applyProtection="1">
      <protection hidden="1"/>
    </xf>
    <xf numFmtId="0" fontId="29" fillId="4" borderId="0" xfId="4" applyFont="1" applyFill="1" applyAlignment="1" applyProtection="1">
      <alignment vertical="center" wrapText="1"/>
      <protection hidden="1"/>
    </xf>
    <xf numFmtId="0" fontId="50" fillId="4" borderId="9" xfId="4" applyFont="1" applyFill="1" applyBorder="1" applyAlignment="1" applyProtection="1">
      <alignment horizontal="right"/>
      <protection hidden="1"/>
    </xf>
    <xf numFmtId="0" fontId="22" fillId="4" borderId="0" xfId="4" applyFont="1" applyFill="1" applyAlignment="1" applyProtection="1">
      <alignment horizontal="center"/>
      <protection hidden="1"/>
    </xf>
    <xf numFmtId="0" fontId="41" fillId="4" borderId="0" xfId="5" applyFont="1" applyFill="1" applyBorder="1" applyAlignment="1" applyProtection="1">
      <alignment horizontal="right" vertical="center" wrapText="1"/>
      <protection hidden="1"/>
    </xf>
    <xf numFmtId="0" fontId="29" fillId="4" borderId="9" xfId="4" applyFont="1" applyFill="1" applyBorder="1" applyAlignment="1" applyProtection="1">
      <alignment vertical="center"/>
      <protection hidden="1"/>
    </xf>
    <xf numFmtId="0" fontId="43" fillId="4" borderId="9" xfId="4" applyFont="1" applyFill="1" applyBorder="1" applyAlignment="1" applyProtection="1">
      <alignment horizontal="justify"/>
      <protection hidden="1"/>
    </xf>
    <xf numFmtId="0" fontId="19" fillId="4" borderId="0" xfId="4" applyFont="1" applyFill="1" applyAlignment="1" applyProtection="1">
      <alignment vertical="center" wrapText="1"/>
      <protection hidden="1"/>
    </xf>
    <xf numFmtId="0" fontId="32" fillId="4" borderId="9" xfId="4" applyFill="1" applyBorder="1" applyProtection="1">
      <protection hidden="1"/>
    </xf>
    <xf numFmtId="0" fontId="47" fillId="4" borderId="0" xfId="4" applyFont="1" applyFill="1" applyAlignment="1" applyProtection="1">
      <alignment horizontal="left" vertical="center" indent="2"/>
      <protection hidden="1"/>
    </xf>
    <xf numFmtId="0" fontId="47" fillId="4" borderId="0" xfId="4" applyFont="1" applyFill="1" applyAlignment="1" applyProtection="1">
      <alignment vertical="center"/>
      <protection hidden="1"/>
    </xf>
    <xf numFmtId="0" fontId="47" fillId="4" borderId="0" xfId="4" applyFont="1" applyFill="1" applyAlignment="1" applyProtection="1">
      <alignment vertical="center" wrapText="1"/>
      <protection hidden="1"/>
    </xf>
    <xf numFmtId="0" fontId="45" fillId="4" borderId="0" xfId="4" applyFont="1" applyFill="1" applyProtection="1">
      <protection hidden="1"/>
    </xf>
    <xf numFmtId="49" fontId="24" fillId="0" borderId="0" xfId="0" applyNumberFormat="1" applyFont="1"/>
    <xf numFmtId="0" fontId="24" fillId="0" borderId="0" xfId="0" applyNumberFormat="1" applyFont="1"/>
    <xf numFmtId="0" fontId="0" fillId="0" borderId="0" xfId="0" applyNumberFormat="1"/>
    <xf numFmtId="49" fontId="0" fillId="0" borderId="0" xfId="0" applyNumberFormat="1"/>
    <xf numFmtId="49" fontId="9" fillId="3" borderId="8" xfId="0" applyNumberFormat="1" applyFont="1" applyFill="1" applyBorder="1" applyAlignment="1" applyProtection="1">
      <alignment horizontal="right" vertical="center" wrapText="1"/>
      <protection hidden="1"/>
    </xf>
    <xf numFmtId="49" fontId="9" fillId="3" borderId="6" xfId="0" applyNumberFormat="1" applyFont="1" applyFill="1" applyBorder="1" applyAlignment="1" applyProtection="1">
      <alignment horizontal="center" vertical="center"/>
      <protection hidden="1"/>
    </xf>
    <xf numFmtId="49" fontId="9" fillId="3" borderId="4" xfId="0" applyNumberFormat="1" applyFont="1" applyFill="1" applyBorder="1" applyAlignment="1" applyProtection="1">
      <alignment horizontal="center" vertical="center"/>
      <protection hidden="1"/>
    </xf>
    <xf numFmtId="0" fontId="9" fillId="3" borderId="5" xfId="0" applyNumberFormat="1" applyFont="1" applyFill="1" applyBorder="1" applyAlignment="1" applyProtection="1">
      <alignment horizontal="left" vertical="center" wrapText="1"/>
      <protection hidden="1"/>
    </xf>
    <xf numFmtId="0" fontId="24" fillId="3" borderId="6" xfId="0" applyFont="1" applyFill="1" applyBorder="1" applyAlignment="1" applyProtection="1">
      <alignment horizontal="center" vertical="center"/>
      <protection hidden="1"/>
    </xf>
  </cellXfs>
  <cellStyles count="6">
    <cellStyle name="Collegamento ipertestuale" xfId="2" builtinId="8"/>
    <cellStyle name="Collegamento ipertestuale 2" xfId="5" xr:uid="{59EF0EF6-0320-472D-98CB-843161ACDC55}"/>
    <cellStyle name="Normale" xfId="0" builtinId="0"/>
    <cellStyle name="Normale 2" xfId="4" xr:uid="{3F94AC77-B8A4-4622-93F4-7765C0D29514}"/>
    <cellStyle name="Normale_Foglio1" xfId="3" xr:uid="{00000000-0005-0000-0000-000006000000}"/>
    <cellStyle name="Valuta" xfId="1" builtinId="4"/>
  </cellStyles>
  <dxfs count="66">
    <dxf>
      <font>
        <color theme="6"/>
      </font>
    </dxf>
    <dxf>
      <font>
        <color theme="6"/>
      </font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DecimaWE Rg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ecimaWE Rg"/>
        <scheme val="none"/>
      </font>
      <numFmt numFmtId="167" formatCode="00\.00\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1"/>
    </dxf>
    <dxf>
      <border outline="0">
        <left style="medium">
          <color auto="1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DecimaWE Rg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cimaWE Rg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cimaWE Rg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cimaWE Rg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DecimaWE Rg"/>
        <scheme val="none"/>
      </font>
    </dxf>
    <dxf>
      <font>
        <strike val="0"/>
        <outline val="0"/>
        <shadow val="0"/>
        <u val="none"/>
        <vertAlign val="baseline"/>
        <sz val="10"/>
        <name val="DecimaWE Rg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DecimaWE Rg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0"/>
        <name val="DecimaWE Rg"/>
        <scheme val="none"/>
      </font>
    </dxf>
    <dxf>
      <font>
        <strike val="0"/>
        <outline val="0"/>
        <shadow val="0"/>
        <u val="none"/>
        <vertAlign val="baseline"/>
        <sz val="10"/>
        <name val="DecimaWE Rg"/>
        <scheme val="none"/>
      </font>
    </dxf>
    <dxf>
      <font>
        <strike val="0"/>
        <outline val="0"/>
        <shadow val="0"/>
        <u val="none"/>
        <vertAlign val="baseline"/>
        <sz val="10"/>
        <name val="DecimaWE Rg"/>
        <scheme val="none"/>
      </font>
    </dxf>
    <dxf>
      <font>
        <b/>
      </font>
      <fill>
        <patternFill patternType="solid">
          <fgColor indexed="64"/>
          <bgColor theme="1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DecimaWE Rg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DecimaWE Rg"/>
        <scheme val="none"/>
      </font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charset val="1"/>
        <scheme val="none"/>
      </font>
      <numFmt numFmtId="166" formatCode="0;\-0;;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charset val="1"/>
        <scheme val="none"/>
      </font>
      <numFmt numFmtId="166" formatCode="0;\-0;;@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DecimaWE Rg"/>
        <charset val="1"/>
        <scheme val="none"/>
      </font>
      <numFmt numFmtId="166" formatCode="0;\-0;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45911"/>
      <rgbColor rgb="FF666699"/>
      <rgbColor rgb="FFA5A5A5"/>
      <rgbColor rgb="FF003366"/>
      <rgbColor rgb="FF339966"/>
      <rgbColor rgb="FF003300"/>
      <rgbColor rgb="FF333300"/>
      <rgbColor rgb="FF9C57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8235"/>
      <color rgb="FFBEA06A"/>
      <color rgb="FFBB896D"/>
      <color rgb="FFD1A3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142920</xdr:colOff>
      <xdr:row>2</xdr:row>
      <xdr:rowOff>106</xdr:rowOff>
    </xdr:from>
    <xdr:to>
      <xdr:col>1</xdr:col>
      <xdr:colOff>388440</xdr:colOff>
      <xdr:row>5</xdr:row>
      <xdr:rowOff>201600</xdr:rowOff>
    </xdr:to>
    <xdr:grpSp>
      <xdr:nvGrpSpPr>
        <xdr:cNvPr id="2" name="Group 176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2920" y="201812"/>
          <a:ext cx="503255" cy="705759"/>
          <a:chOff x="142920" y="215640"/>
          <a:chExt cx="508320" cy="719280"/>
        </a:xfrm>
      </xdr:grpSpPr>
      <xdr:sp macro="" textlink="">
        <xdr:nvSpPr>
          <xdr:cNvPr id="3" name="Rectangle 3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174960" y="248760"/>
            <a:ext cx="37440" cy="187560"/>
          </a:xfrm>
          <a:prstGeom prst="rect">
            <a:avLst/>
          </a:prstGeom>
          <a:noFill/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lIns="0" tIns="0" rIns="0" bIns="0" anchor="t">
            <a:noAutofit/>
          </a:bodyPr>
          <a:lstStyle/>
          <a:p>
            <a:pPr algn="just">
              <a:lnSpc>
                <a:spcPct val="100000"/>
              </a:lnSpc>
            </a:pPr>
            <a:r>
              <a:rPr lang="it-IT" sz="1400" b="0" strike="noStrike" spc="-1">
                <a:solidFill>
                  <a:srgbClr val="000000"/>
                </a:solidFill>
                <a:latin typeface="DecimaWE"/>
                <a:ea typeface="DecimaWE"/>
              </a:rPr>
              <a:t> </a:t>
            </a:r>
            <a:endParaRPr lang="it-IT" sz="1400" b="0" strike="noStrike" spc="-1">
              <a:latin typeface="Times New Roman"/>
            </a:endParaRPr>
          </a:p>
        </xdr:txBody>
      </xdr:sp>
      <xdr:sp macro="" textlink="">
        <xdr:nvSpPr>
          <xdr:cNvPr id="4" name="Rectangle 50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74960" y="788760"/>
            <a:ext cx="26640" cy="124920"/>
          </a:xfrm>
          <a:prstGeom prst="rect">
            <a:avLst/>
          </a:prstGeom>
          <a:noFill/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lIns="0" tIns="0" rIns="0" bIns="0" anchor="t">
            <a:noAutofit/>
          </a:bodyPr>
          <a:lstStyle/>
          <a:p>
            <a:pPr algn="just">
              <a:lnSpc>
                <a:spcPct val="100000"/>
              </a:lnSpc>
            </a:pPr>
            <a:r>
              <a:rPr lang="it-IT" sz="1000" b="0" i="1" strike="noStrike" spc="-1">
                <a:solidFill>
                  <a:srgbClr val="000000"/>
                </a:solidFill>
                <a:latin typeface="DecimaWE"/>
                <a:ea typeface="DecimaWE"/>
              </a:rPr>
              <a:t> </a:t>
            </a:r>
            <a:endParaRPr lang="it-IT" sz="1000" b="0" strike="noStrike" spc="-1">
              <a:latin typeface="Times New Roman"/>
            </a:endParaRPr>
          </a:p>
        </xdr:txBody>
      </xdr:sp>
      <xdr:pic>
        <xdr:nvPicPr>
          <xdr:cNvPr id="5" name="Picture 34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/>
        </xdr:blipFill>
        <xdr:spPr>
          <a:xfrm>
            <a:off x="142920" y="215640"/>
            <a:ext cx="508320" cy="719280"/>
          </a:xfrm>
          <a:prstGeom prst="rect">
            <a:avLst/>
          </a:prstGeom>
          <a:ln w="0">
            <a:noFill/>
          </a:ln>
        </xdr:spPr>
      </xdr:pic>
    </xdr:grpSp>
    <xdr:clientData/>
  </xdr:twoCellAnchor>
  <xdr:twoCellAnchor editAs="oneCell">
    <xdr:from>
      <xdr:col>13</xdr:col>
      <xdr:colOff>180975</xdr:colOff>
      <xdr:row>2</xdr:row>
      <xdr:rowOff>28575</xdr:rowOff>
    </xdr:from>
    <xdr:to>
      <xdr:col>15</xdr:col>
      <xdr:colOff>78311</xdr:colOff>
      <xdr:row>5</xdr:row>
      <xdr:rowOff>218515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05475" y="238125"/>
          <a:ext cx="716486" cy="7106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elRazza" displayName="SelRazza" ref="I5:M15" totalsRowShown="0" headerRowDxfId="65">
  <autoFilter ref="I5:M15" xr:uid="{00000000-0009-0000-0100-000002000000}"/>
  <tableColumns count="5">
    <tableColumn id="1" xr3:uid="{00000000-0010-0000-0100-000001000000}" name="RAZZA" dataDxfId="64"/>
    <tableColumn id="2" xr3:uid="{00000000-0010-0000-0100-000002000000}" name="Contributo" dataDxfId="63"/>
    <tableColumn id="4" xr3:uid="{67D26D97-83DD-4252-A898-81880E3F4B86}" name="Selez2" dataDxfId="62" dataCellStyle="Normale_Foglio1">
      <calculatedColumnFormula>$I$22</calculatedColumnFormula>
    </tableColumn>
    <tableColumn id="5" xr3:uid="{AA629462-16EB-4BF6-BC3D-F6DB7B7A8FF3}" name="Selez3" dataDxfId="61" dataCellStyle="Normale_Foglio1">
      <calculatedColumnFormula>$I$23</calculatedColumnFormula>
    </tableColumn>
    <tableColumn id="7" xr3:uid="{403F7BDE-0D4D-4AB7-8594-87419075529C}" name="Colonna2" dataDxfId="60" dataCellStyle="Normale_Foglio1">
      <calculatedColumnFormula>$I$24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arametri" displayName="Parametri" ref="E5:G9" totalsRowShown="0" headerRowDxfId="59" headerRowBorderDxfId="58" tableBorderDxfId="57" totalsRowBorderDxfId="56">
  <autoFilter ref="E5:G9" xr:uid="{00000000-0009-0000-0100-000003000000}"/>
  <tableColumns count="3">
    <tableColumn id="1" xr3:uid="{00000000-0010-0000-0200-000001000000}" name="Parametri" dataDxfId="55"/>
    <tableColumn id="2" xr3:uid="{00000000-0010-0000-0200-000002000000}" name="valore" dataDxfId="54"/>
    <tableColumn id="3" xr3:uid="{00000000-0010-0000-0200-000003000000}" name="u.d.m." dataDxfId="5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uolo" displayName="Ruolo" ref="B5:B8" totalsRowShown="0" headerRowDxfId="52" headerRowBorderDxfId="51" tableBorderDxfId="50" totalsRowBorderDxfId="49">
  <autoFilter ref="B5:B8" xr:uid="{00000000-0009-0000-0100-000004000000}"/>
  <tableColumns count="1">
    <tableColumn id="1" xr3:uid="{00000000-0010-0000-0300-000001000000}" name="Ruolo" dataDxfId="4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ValoreUBA" displayName="ValoreUBA" ref="I18:J25" totalsRowShown="0" headerRowDxfId="47" headerRowBorderDxfId="46" tableBorderDxfId="45" totalsRowBorderDxfId="44">
  <autoFilter ref="I18:J25" xr:uid="{00000000-0009-0000-0100-000005000000}"/>
  <tableColumns count="2">
    <tableColumn id="1" xr3:uid="{00000000-0010-0000-0400-000001000000}" name="Soluzione" dataDxfId="43"/>
    <tableColumn id="2" xr3:uid="{00000000-0010-0000-0400-000002000000}" name="UBA" dataDxfId="4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Spunta" displayName="Spunta" ref="B10:C12" totalsRowShown="0" headerRowDxfId="41" headerRowBorderDxfId="40" tableBorderDxfId="39" totalsRowBorderDxfId="38">
  <autoFilter ref="B10:C12" xr:uid="{00000000-0009-0000-0100-000006000000}"/>
  <tableColumns count="2">
    <tableColumn id="1" xr3:uid="{00000000-0010-0000-0500-000001000000}" name="Spunta" dataDxfId="37"/>
    <tableColumn id="2" xr3:uid="{00000000-0010-0000-0500-000002000000}" name="UNI" dataDxfId="36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A6BFA3-D1EE-4389-BB2F-4D367472AD94}" name="Com_Prov" displayName="Com_Prov" ref="B16:C241" totalsRowShown="0" headerRowDxfId="35">
  <autoFilter ref="B16:C241" xr:uid="{00A6BFA3-D1EE-4389-BB2F-4D367472AD94}"/>
  <tableColumns count="2">
    <tableColumn id="1" xr3:uid="{FE81D0A8-3EC8-46CF-91D2-D23C7FC0012D}" name="Comune"/>
    <tableColumn id="2" xr3:uid="{8822AF15-D61F-4F5E-8EF6-D716224A99A6}" name="SigProv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43229E2-FC72-4D1D-AC03-EDB2621EC4C2}" name="tCostoAmmissibile" displayName="tCostoAmmissibile" ref="E18:G25" totalsRowShown="0" headerRowDxfId="34" dataDxfId="33">
  <autoFilter ref="E18:G25" xr:uid="{B43229E2-FC72-4D1D-AC03-EDB2621EC4C2}"/>
  <tableColumns count="3">
    <tableColumn id="1" xr3:uid="{F11D53E5-6C92-4B6A-9A11-F634B1DCF3AE}" name="Soluzione" dataDxfId="32"/>
    <tableColumn id="2" xr3:uid="{6DD8A34D-D6E2-47B5-8AB2-3240C05D42C6}" name="Minimo" dataDxfId="31"/>
    <tableColumn id="3" xr3:uid="{9DCD2D80-4806-42C8-B4C5-3EEE3CE342CE}" name="Massimo" dataDxfId="30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389123-56E0-4DA2-89FE-0FE03C25605A}" name="Area" displayName="Area" ref="E12:F15" totalsRowShown="0" headerRowDxfId="29" dataDxfId="28">
  <autoFilter ref="E12:F15" xr:uid="{B3389123-56E0-4DA2-89FE-0FE03C25605A}"/>
  <tableColumns count="2">
    <tableColumn id="1" xr3:uid="{28CA6580-790E-4696-A7F0-D2F7421900A5}" name="Agevolata" dataDxfId="27"/>
    <tableColumn id="2" xr3:uid="{CF21EE63-785E-4574-B13C-3C6EB372FC0B}" name="valore" dataDxfId="26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47C5D0F-295D-46B5-ACF4-B1C7118271B0}" name="tAllegatoA" displayName="tAllegatoA" ref="B9:I25" totalsRowShown="0" headerRowDxfId="25" dataDxfId="23" headerRowBorderDxfId="24" tableBorderDxfId="22" headerRowCellStyle="Normale 2">
  <tableColumns count="8">
    <tableColumn id="1" xr3:uid="{EA385258-605B-4DDD-82FE-2E34C63D9213}" name="Comune" dataDxfId="21" dataCellStyle="Normale 2"/>
    <tableColumn id="4" xr3:uid="{D28A3336-7DE3-4DFE-9697-03850E8B53A5}" name="Sez." dataDxfId="20" dataCellStyle="Normale 2"/>
    <tableColumn id="5" xr3:uid="{8C7C0272-4013-4488-91DA-0129222AB8E0}" name="Fog." dataDxfId="19" dataCellStyle="Normale 2"/>
    <tableColumn id="6" xr3:uid="{C70119D1-530F-41A7-AFD0-759E11A2C391}" name="Part." dataDxfId="18" dataCellStyle="Normale 2"/>
    <tableColumn id="7" xr3:uid="{A9E1D685-BD97-424D-86DE-B7284B3CDA55}" name="Sub." dataDxfId="17" dataCellStyle="Normale 2"/>
    <tableColumn id="8" xr3:uid="{0BE32123-077B-4F52-906D-087048B85C5B}" name="Superficie impianto (mq)1" dataDxfId="16" dataCellStyle="Normale 2"/>
    <tableColumn id="9" xr3:uid="{865D2EE1-1AC0-4B62-934F-8D7E663A211A}" name="Aree rurali D o_x000a_zone montane2" dataDxfId="15" dataCellStyle="Normale 2"/>
    <tableColumn id="10" xr3:uid="{C09EAB3E-A824-452F-BAF3-9ABB53CE46C4}" name="Specie arborea4" dataDxfId="14" dataCellStyle="Normale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X255"/>
  <sheetViews>
    <sheetView zoomScaleNormal="100" workbookViewId="0">
      <selection activeCell="B2" sqref="B2"/>
    </sheetView>
  </sheetViews>
  <sheetFormatPr defaultColWidth="9.140625" defaultRowHeight="13.5" x14ac:dyDescent="0.25"/>
  <cols>
    <col min="1" max="1" width="9.140625" style="2"/>
    <col min="2" max="2" width="18.140625" style="2" customWidth="1"/>
    <col min="3" max="3" width="9.28515625" style="2" bestFit="1" customWidth="1"/>
    <col min="4" max="4" width="9.140625" style="2"/>
    <col min="5" max="5" width="32.140625" style="2" bestFit="1" customWidth="1"/>
    <col min="6" max="6" width="9.5703125" style="2" customWidth="1"/>
    <col min="7" max="7" width="10.28515625" style="2" customWidth="1"/>
    <col min="8" max="8" width="9.5703125" style="2" customWidth="1"/>
    <col min="9" max="9" width="32.140625" style="2" bestFit="1" customWidth="1"/>
    <col min="10" max="10" width="11.5703125" style="2" bestFit="1" customWidth="1"/>
    <col min="11" max="11" width="32.140625" style="2" bestFit="1" customWidth="1"/>
    <col min="12" max="12" width="25" style="2" bestFit="1" customWidth="1"/>
    <col min="13" max="13" width="22.7109375" style="2" bestFit="1" customWidth="1"/>
    <col min="15" max="15" width="8.7109375" bestFit="1" customWidth="1"/>
    <col min="16" max="16" width="10.140625" bestFit="1" customWidth="1"/>
    <col min="17" max="17" width="5.85546875" bestFit="1" customWidth="1"/>
    <col min="21" max="16384" width="9.140625" style="2"/>
  </cols>
  <sheetData>
    <row r="1" spans="1:24" s="37" customFormat="1" x14ac:dyDescent="0.25">
      <c r="B1" s="37" t="s">
        <v>414</v>
      </c>
      <c r="C1" s="37" t="s">
        <v>415</v>
      </c>
      <c r="D1" s="37" t="s">
        <v>416</v>
      </c>
      <c r="E1" s="37" t="s">
        <v>417</v>
      </c>
      <c r="F1" s="37" t="s">
        <v>418</v>
      </c>
      <c r="G1" s="37" t="s">
        <v>419</v>
      </c>
      <c r="H1" s="37" t="s">
        <v>420</v>
      </c>
      <c r="I1" s="37" t="s">
        <v>3</v>
      </c>
      <c r="J1" s="37" t="s">
        <v>421</v>
      </c>
      <c r="K1" s="37" t="s">
        <v>422</v>
      </c>
      <c r="L1" s="37" t="s">
        <v>423</v>
      </c>
      <c r="M1" s="37" t="s">
        <v>254</v>
      </c>
      <c r="N1" s="37" t="s">
        <v>304</v>
      </c>
      <c r="O1" s="37" t="s">
        <v>424</v>
      </c>
      <c r="P1" s="37" t="s">
        <v>425</v>
      </c>
      <c r="Q1"/>
      <c r="R1"/>
      <c r="S1"/>
      <c r="T1"/>
      <c r="U1"/>
      <c r="V1"/>
      <c r="W1"/>
      <c r="X1"/>
    </row>
    <row r="2" spans="1:24" s="354" customFormat="1" x14ac:dyDescent="0.25">
      <c r="A2" s="37" t="s">
        <v>426</v>
      </c>
      <c r="B2" s="353">
        <f>'Domanda iniziale'!F15</f>
        <v>0</v>
      </c>
      <c r="C2" s="354">
        <f>'Domanda iniziale'!F16</f>
        <v>0</v>
      </c>
      <c r="D2" s="353">
        <f>'Domanda iniziale'!F17</f>
        <v>0</v>
      </c>
      <c r="E2" s="353">
        <f>'Domanda iniziale'!F18</f>
        <v>0</v>
      </c>
      <c r="F2" s="353">
        <f>'Domanda iniziale'!F19</f>
        <v>0</v>
      </c>
      <c r="G2" s="353">
        <f>'Domanda iniziale'!F20</f>
        <v>0</v>
      </c>
      <c r="H2" s="353">
        <f>'Domanda iniziale'!F21</f>
        <v>0</v>
      </c>
      <c r="I2" s="353">
        <f>'Domanda iniziale'!F22</f>
        <v>0</v>
      </c>
      <c r="J2" s="354">
        <f>'Domanda iniziale'!P22</f>
        <v>0</v>
      </c>
      <c r="K2" s="353">
        <f>'Domanda iniziale'!F23</f>
        <v>0</v>
      </c>
      <c r="L2" s="353">
        <f>'Domanda iniziale'!F24</f>
        <v>0</v>
      </c>
      <c r="M2" s="353">
        <f>'Domanda iniziale'!F25</f>
        <v>0</v>
      </c>
      <c r="N2" s="356">
        <f>'Domanda iniziale'!E34</f>
        <v>0</v>
      </c>
      <c r="O2" s="356">
        <f>'Domanda iniziale'!E35</f>
        <v>0</v>
      </c>
      <c r="P2" s="356">
        <f>'Domanda iniziale'!E36</f>
        <v>0</v>
      </c>
      <c r="Q2" s="355"/>
      <c r="R2" s="355"/>
      <c r="S2" s="355"/>
      <c r="T2" s="355"/>
      <c r="U2" s="355"/>
      <c r="V2" s="355"/>
      <c r="W2" s="355"/>
      <c r="X2" s="355"/>
    </row>
    <row r="3" spans="1:24" x14ac:dyDescent="0.25">
      <c r="N3" s="2"/>
      <c r="O3" s="2"/>
      <c r="P3" s="2"/>
      <c r="Q3" s="2"/>
      <c r="R3" s="2"/>
      <c r="S3" s="2"/>
      <c r="T3" s="2"/>
    </row>
    <row r="4" spans="1:24" x14ac:dyDescent="0.25">
      <c r="I4" s="184" t="s">
        <v>282</v>
      </c>
      <c r="J4" s="188"/>
      <c r="K4" s="40"/>
      <c r="L4" s="40"/>
      <c r="M4" s="40"/>
      <c r="N4" s="2"/>
      <c r="O4" s="187" t="s">
        <v>371</v>
      </c>
      <c r="P4" s="187"/>
      <c r="Q4" s="187"/>
      <c r="R4" s="187"/>
      <c r="S4" s="2"/>
      <c r="T4" s="2"/>
    </row>
    <row r="5" spans="1:24" x14ac:dyDescent="0.25">
      <c r="B5" s="29" t="s">
        <v>21</v>
      </c>
      <c r="E5" s="3" t="s">
        <v>0</v>
      </c>
      <c r="F5" s="4" t="s">
        <v>1</v>
      </c>
      <c r="G5" s="5" t="s">
        <v>2</v>
      </c>
      <c r="I5" s="20" t="s">
        <v>280</v>
      </c>
      <c r="J5" s="21" t="s">
        <v>274</v>
      </c>
      <c r="K5" s="41" t="s">
        <v>285</v>
      </c>
      <c r="L5" s="41" t="s">
        <v>286</v>
      </c>
      <c r="M5" s="41" t="s">
        <v>284</v>
      </c>
      <c r="N5" s="2"/>
      <c r="O5" s="117" t="s">
        <v>368</v>
      </c>
      <c r="P5" s="117" t="s">
        <v>369</v>
      </c>
      <c r="Q5" s="117" t="s">
        <v>370</v>
      </c>
      <c r="R5" s="117" t="s">
        <v>372</v>
      </c>
      <c r="S5" s="2"/>
      <c r="T5" s="2"/>
    </row>
    <row r="6" spans="1:24" x14ac:dyDescent="0.25">
      <c r="B6" s="6"/>
      <c r="E6" s="79" t="s">
        <v>347</v>
      </c>
      <c r="F6" s="80">
        <v>10000</v>
      </c>
      <c r="G6" s="81" t="s">
        <v>5</v>
      </c>
      <c r="I6" s="35" t="s">
        <v>269</v>
      </c>
      <c r="J6" s="34">
        <v>350</v>
      </c>
      <c r="K6" s="45" t="str">
        <f t="shared" ref="K6:K10" si="0">$I$20</f>
        <v>Tori, vacche e altri bovini di oltre due anni</v>
      </c>
      <c r="L6" s="45" t="str">
        <f t="shared" ref="L6:L10" si="1">$I$21</f>
        <v>Bovini da sei mesi a due anni</v>
      </c>
      <c r="M6" s="44" t="str">
        <f t="shared" ref="M6:M10" si="2">$I$22</f>
        <v>Bovini di meno di sei mesi</v>
      </c>
      <c r="N6" s="2"/>
      <c r="O6" s="118" cm="1">
        <f t="array" ref="O6:O21">tAllegatoA[Superficie impianto (mq)1]</f>
        <v>0</v>
      </c>
      <c r="P6" s="28" cm="1">
        <f t="array" ref="P6:P21">tAllegatoA[Aree rurali D o
zone montane2]</f>
        <v>0</v>
      </c>
      <c r="Q6" s="28">
        <f>IF(OR(AND(O6&lt;&gt;0,P6="Sì"),AND(O6=0,P6="")),0,-1)</f>
        <v>-1</v>
      </c>
      <c r="R6" s="186">
        <f>IF(OR(COUNTIF(tAllegatoA[Aree rurali D o
zone montane2],"")=20,SUM(Q6:Q21)&lt;0),0,1)</f>
        <v>0</v>
      </c>
      <c r="S6" s="2"/>
      <c r="T6" s="2"/>
    </row>
    <row r="7" spans="1:24" x14ac:dyDescent="0.25">
      <c r="B7" s="6" t="s">
        <v>24</v>
      </c>
      <c r="E7" s="39" t="s">
        <v>4</v>
      </c>
      <c r="F7" s="80">
        <v>250000</v>
      </c>
      <c r="G7" s="81" t="s">
        <v>5</v>
      </c>
      <c r="I7" s="35" t="s">
        <v>270</v>
      </c>
      <c r="J7" s="34">
        <v>500</v>
      </c>
      <c r="K7" s="45" t="str">
        <f t="shared" si="0"/>
        <v>Tori, vacche e altri bovini di oltre due anni</v>
      </c>
      <c r="L7" s="45" t="str">
        <f t="shared" si="1"/>
        <v>Bovini da sei mesi a due anni</v>
      </c>
      <c r="M7" s="44" t="str">
        <f t="shared" si="2"/>
        <v>Bovini di meno di sei mesi</v>
      </c>
      <c r="N7" s="2"/>
      <c r="O7" s="28">
        <v>0</v>
      </c>
      <c r="P7" s="28">
        <v>0</v>
      </c>
      <c r="Q7" s="28">
        <f t="shared" ref="Q7:Q21" si="3">IF(OR(AND(O7&lt;&gt;0,P7="Sì"),AND(O7=0,P7="")),0,-1)</f>
        <v>-1</v>
      </c>
      <c r="R7" s="186"/>
      <c r="S7" s="2"/>
      <c r="T7" s="2"/>
    </row>
    <row r="8" spans="1:24" x14ac:dyDescent="0.25">
      <c r="B8" s="7" t="s">
        <v>26</v>
      </c>
      <c r="E8" s="79" t="s">
        <v>348</v>
      </c>
      <c r="F8" s="82">
        <v>10000</v>
      </c>
      <c r="G8" s="83" t="s">
        <v>349</v>
      </c>
      <c r="I8" s="35" t="s">
        <v>271</v>
      </c>
      <c r="J8" s="34">
        <v>350</v>
      </c>
      <c r="K8" s="45" t="str">
        <f t="shared" si="0"/>
        <v>Tori, vacche e altri bovini di oltre due anni</v>
      </c>
      <c r="L8" s="45" t="str">
        <f t="shared" si="1"/>
        <v>Bovini da sei mesi a due anni</v>
      </c>
      <c r="M8" s="44" t="str">
        <f t="shared" si="2"/>
        <v>Bovini di meno di sei mesi</v>
      </c>
      <c r="N8" s="2"/>
      <c r="O8" s="28">
        <v>0</v>
      </c>
      <c r="P8" s="28">
        <v>0</v>
      </c>
      <c r="Q8" s="28">
        <f t="shared" si="3"/>
        <v>-1</v>
      </c>
      <c r="R8" s="186"/>
      <c r="S8" s="2"/>
      <c r="T8" s="2"/>
    </row>
    <row r="9" spans="1:24" x14ac:dyDescent="0.25">
      <c r="B9"/>
      <c r="E9" s="46" t="s">
        <v>7</v>
      </c>
      <c r="F9" s="84">
        <v>10000</v>
      </c>
      <c r="G9" s="85" t="s">
        <v>8</v>
      </c>
      <c r="I9" s="35" t="s">
        <v>272</v>
      </c>
      <c r="J9" s="34">
        <v>500</v>
      </c>
      <c r="K9" s="45" t="str">
        <f t="shared" si="0"/>
        <v>Tori, vacche e altri bovini di oltre due anni</v>
      </c>
      <c r="L9" s="45" t="str">
        <f t="shared" si="1"/>
        <v>Bovini da sei mesi a due anni</v>
      </c>
      <c r="M9" s="44" t="str">
        <f t="shared" si="2"/>
        <v>Bovini di meno di sei mesi</v>
      </c>
      <c r="N9" s="2"/>
      <c r="O9" s="28">
        <v>0</v>
      </c>
      <c r="P9" s="28">
        <v>0</v>
      </c>
      <c r="Q9" s="28">
        <f t="shared" si="3"/>
        <v>-1</v>
      </c>
      <c r="R9" s="186"/>
      <c r="S9" s="2"/>
      <c r="T9" s="2"/>
    </row>
    <row r="10" spans="1:24" x14ac:dyDescent="0.25">
      <c r="B10" s="87" t="s">
        <v>13</v>
      </c>
      <c r="C10" s="88" t="s">
        <v>14</v>
      </c>
      <c r="I10" s="35" t="s">
        <v>273</v>
      </c>
      <c r="J10" s="34">
        <v>500</v>
      </c>
      <c r="K10" s="45" t="str">
        <f t="shared" si="0"/>
        <v>Tori, vacche e altri bovini di oltre due anni</v>
      </c>
      <c r="L10" s="45" t="str">
        <f t="shared" si="1"/>
        <v>Bovini da sei mesi a due anni</v>
      </c>
      <c r="M10" s="44" t="str">
        <f t="shared" si="2"/>
        <v>Bovini di meno di sei mesi</v>
      </c>
      <c r="N10" s="2"/>
      <c r="O10" s="28">
        <v>0</v>
      </c>
      <c r="P10" s="28">
        <v>0</v>
      </c>
      <c r="Q10" s="28">
        <f t="shared" si="3"/>
        <v>-1</v>
      </c>
      <c r="R10" s="186"/>
      <c r="S10" s="2"/>
      <c r="T10" s="2"/>
    </row>
    <row r="11" spans="1:24" x14ac:dyDescent="0.25">
      <c r="B11" s="22" t="str">
        <f>_xlfn.UNICHAR(9744)</f>
        <v>☐</v>
      </c>
      <c r="C11" s="89">
        <v>9744</v>
      </c>
      <c r="E11" s="184" t="s">
        <v>350</v>
      </c>
      <c r="F11" s="185"/>
      <c r="I11" s="35" t="s">
        <v>275</v>
      </c>
      <c r="J11" s="34">
        <v>400</v>
      </c>
      <c r="K11" s="44" t="str">
        <f>$I$23</f>
        <v>Equini di oltre sei mesi</v>
      </c>
      <c r="L11" s="44"/>
      <c r="M11" s="44"/>
      <c r="N11" s="2"/>
      <c r="O11" s="28">
        <v>0</v>
      </c>
      <c r="P11" s="28">
        <v>0</v>
      </c>
      <c r="Q11" s="28">
        <f t="shared" si="3"/>
        <v>-1</v>
      </c>
      <c r="R11" s="186"/>
      <c r="S11" s="2"/>
      <c r="T11" s="2"/>
    </row>
    <row r="12" spans="1:24" x14ac:dyDescent="0.25">
      <c r="B12" s="90" t="str">
        <f>_xlfn.UNICHAR(9745)</f>
        <v>☑</v>
      </c>
      <c r="C12" s="91">
        <v>9745</v>
      </c>
      <c r="E12" t="s">
        <v>351</v>
      </c>
      <c r="F12" s="37" t="s">
        <v>1</v>
      </c>
      <c r="I12" s="35" t="s">
        <v>276</v>
      </c>
      <c r="J12" s="34">
        <v>400</v>
      </c>
      <c r="K12" s="44" t="str">
        <f>$I$23</f>
        <v>Equini di oltre sei mesi</v>
      </c>
      <c r="L12" s="44"/>
      <c r="M12" s="44"/>
      <c r="N12" s="2"/>
      <c r="O12" s="28">
        <v>0</v>
      </c>
      <c r="P12" s="28">
        <v>0</v>
      </c>
      <c r="Q12" s="28">
        <f t="shared" si="3"/>
        <v>-1</v>
      </c>
      <c r="R12" s="186"/>
      <c r="S12" s="2"/>
      <c r="T12" s="2"/>
    </row>
    <row r="13" spans="1:24" x14ac:dyDescent="0.25">
      <c r="C13" s="8"/>
      <c r="D13" s="38"/>
      <c r="E13"/>
      <c r="F13" s="37">
        <v>-1</v>
      </c>
      <c r="I13" s="35" t="s">
        <v>277</v>
      </c>
      <c r="J13" s="34">
        <v>375</v>
      </c>
      <c r="K13" s="44" t="str">
        <f>$I$24</f>
        <v>Ovini e Caprini</v>
      </c>
      <c r="L13" s="44"/>
      <c r="M13" s="44"/>
      <c r="N13" s="2"/>
      <c r="O13" s="28">
        <v>0</v>
      </c>
      <c r="P13" s="28">
        <v>0</v>
      </c>
      <c r="Q13" s="28">
        <f t="shared" si="3"/>
        <v>-1</v>
      </c>
      <c r="R13" s="186"/>
      <c r="S13" s="2"/>
      <c r="T13" s="2"/>
    </row>
    <row r="14" spans="1:24" x14ac:dyDescent="0.25">
      <c r="B14" s="2" t="str">
        <f>_xlfn.UNICHAR(9746)</f>
        <v>☒</v>
      </c>
      <c r="C14" s="2">
        <v>9746</v>
      </c>
      <c r="E14" s="37" t="s">
        <v>352</v>
      </c>
      <c r="F14" s="37">
        <v>0</v>
      </c>
      <c r="I14" s="35" t="s">
        <v>278</v>
      </c>
      <c r="J14" s="34">
        <v>375</v>
      </c>
      <c r="K14" s="44" t="str">
        <f>$I$24</f>
        <v>Ovini e Caprini</v>
      </c>
      <c r="L14" s="44"/>
      <c r="M14" s="44"/>
      <c r="N14" s="2"/>
      <c r="O14" s="28">
        <v>0</v>
      </c>
      <c r="P14" s="28">
        <v>0</v>
      </c>
      <c r="Q14" s="28">
        <f t="shared" si="3"/>
        <v>-1</v>
      </c>
      <c r="R14" s="186"/>
      <c r="S14" s="2"/>
      <c r="T14" s="2"/>
    </row>
    <row r="15" spans="1:24" x14ac:dyDescent="0.25">
      <c r="E15" s="37" t="s">
        <v>353</v>
      </c>
      <c r="F15" s="37">
        <v>1</v>
      </c>
      <c r="I15" s="35" t="s">
        <v>279</v>
      </c>
      <c r="J15" s="34">
        <v>375</v>
      </c>
      <c r="K15" s="44" t="str">
        <f>$I$24</f>
        <v>Ovini e Caprini</v>
      </c>
      <c r="L15" s="44"/>
      <c r="M15" s="44"/>
      <c r="N15" s="2"/>
      <c r="O15" s="28">
        <v>0</v>
      </c>
      <c r="P15" s="28">
        <v>0</v>
      </c>
      <c r="Q15" s="28">
        <f t="shared" si="3"/>
        <v>-1</v>
      </c>
      <c r="R15" s="186"/>
      <c r="S15" s="2"/>
      <c r="T15" s="2"/>
    </row>
    <row r="16" spans="1:24" x14ac:dyDescent="0.25">
      <c r="B16" s="20" t="s">
        <v>3</v>
      </c>
      <c r="C16" s="21" t="s">
        <v>283</v>
      </c>
      <c r="N16" s="2"/>
      <c r="O16" s="28">
        <v>0</v>
      </c>
      <c r="P16" s="28">
        <v>0</v>
      </c>
      <c r="Q16" s="28">
        <f t="shared" si="3"/>
        <v>-1</v>
      </c>
      <c r="R16" s="186"/>
      <c r="S16" s="2"/>
      <c r="T16" s="2"/>
    </row>
    <row r="17" spans="2:20" x14ac:dyDescent="0.25">
      <c r="B17" s="18" t="s">
        <v>6</v>
      </c>
      <c r="C17" s="30"/>
      <c r="E17" s="184" t="s">
        <v>343</v>
      </c>
      <c r="F17" s="189"/>
      <c r="G17" s="185"/>
      <c r="I17" s="184" t="s">
        <v>281</v>
      </c>
      <c r="J17" s="188"/>
      <c r="K17" s="40"/>
      <c r="L17" s="40"/>
      <c r="M17" s="40"/>
      <c r="N17" s="2"/>
      <c r="O17" s="28">
        <v>0</v>
      </c>
      <c r="P17" s="28">
        <v>0</v>
      </c>
      <c r="Q17" s="28">
        <f t="shared" si="3"/>
        <v>-1</v>
      </c>
      <c r="R17" s="186"/>
      <c r="S17" s="2"/>
      <c r="T17" s="2"/>
    </row>
    <row r="18" spans="2:20" x14ac:dyDescent="0.25">
      <c r="B18" s="18"/>
      <c r="C18" s="30"/>
      <c r="E18" s="37" t="s">
        <v>27</v>
      </c>
      <c r="F18" t="s">
        <v>344</v>
      </c>
      <c r="G18" t="s">
        <v>345</v>
      </c>
      <c r="I18" s="26" t="s">
        <v>27</v>
      </c>
      <c r="J18" s="27" t="s">
        <v>266</v>
      </c>
      <c r="K18"/>
      <c r="N18" s="2"/>
      <c r="O18" s="28">
        <v>0</v>
      </c>
      <c r="P18" s="28">
        <v>0</v>
      </c>
      <c r="Q18" s="28">
        <f t="shared" si="3"/>
        <v>-1</v>
      </c>
      <c r="R18" s="186"/>
      <c r="S18" s="2"/>
      <c r="T18" s="2"/>
    </row>
    <row r="19" spans="2:20" x14ac:dyDescent="0.25">
      <c r="B19" s="19" t="s">
        <v>9</v>
      </c>
      <c r="C19" s="30" t="s">
        <v>10</v>
      </c>
      <c r="E19" s="37" t="s">
        <v>346</v>
      </c>
      <c r="F19" s="78"/>
      <c r="G19" s="78"/>
      <c r="I19" s="22" t="s">
        <v>267</v>
      </c>
      <c r="J19" s="23"/>
      <c r="K19"/>
      <c r="N19" s="2"/>
      <c r="O19" s="28">
        <v>0</v>
      </c>
      <c r="P19" s="28">
        <v>0</v>
      </c>
      <c r="Q19" s="28">
        <f t="shared" si="3"/>
        <v>-1</v>
      </c>
      <c r="R19" s="186"/>
      <c r="S19" s="2"/>
      <c r="T19" s="2"/>
    </row>
    <row r="20" spans="2:20" x14ac:dyDescent="0.25">
      <c r="B20" s="19" t="s">
        <v>11</v>
      </c>
      <c r="C20" s="30" t="s">
        <v>10</v>
      </c>
      <c r="E20"/>
      <c r="F20" s="78"/>
      <c r="G20" s="78"/>
      <c r="I20" s="22" t="s">
        <v>268</v>
      </c>
      <c r="J20" s="24">
        <v>1</v>
      </c>
      <c r="K20"/>
      <c r="N20" s="2"/>
      <c r="O20" s="28">
        <v>0</v>
      </c>
      <c r="P20" s="28">
        <v>0</v>
      </c>
      <c r="Q20" s="28">
        <f t="shared" si="3"/>
        <v>-1</v>
      </c>
      <c r="R20" s="186"/>
      <c r="S20" s="2"/>
      <c r="T20" s="2"/>
    </row>
    <row r="21" spans="2:20" x14ac:dyDescent="0.25">
      <c r="B21" s="19" t="s">
        <v>12</v>
      </c>
      <c r="C21" s="30" t="s">
        <v>10</v>
      </c>
      <c r="E21" t="s">
        <v>321</v>
      </c>
      <c r="F21" s="78">
        <v>35000</v>
      </c>
      <c r="G21" s="78">
        <v>50000</v>
      </c>
      <c r="I21" s="39" t="s">
        <v>295</v>
      </c>
      <c r="J21" s="24">
        <v>0.6</v>
      </c>
      <c r="K21"/>
      <c r="O21" s="86">
        <v>0</v>
      </c>
      <c r="P21" s="86">
        <v>0</v>
      </c>
      <c r="Q21" s="28">
        <f t="shared" si="3"/>
        <v>-1</v>
      </c>
      <c r="R21" s="186"/>
    </row>
    <row r="22" spans="2:20" x14ac:dyDescent="0.25">
      <c r="B22" s="19" t="s">
        <v>15</v>
      </c>
      <c r="C22" s="30" t="s">
        <v>16</v>
      </c>
      <c r="E22" t="s">
        <v>323</v>
      </c>
      <c r="F22" s="78">
        <v>35000</v>
      </c>
      <c r="G22" s="78">
        <v>50000</v>
      </c>
      <c r="I22" s="39" t="s">
        <v>296</v>
      </c>
      <c r="J22" s="24">
        <v>0.4</v>
      </c>
      <c r="K22"/>
    </row>
    <row r="23" spans="2:20" x14ac:dyDescent="0.25">
      <c r="B23" s="19" t="s">
        <v>17</v>
      </c>
      <c r="C23" s="30" t="s">
        <v>10</v>
      </c>
      <c r="E23" t="s">
        <v>325</v>
      </c>
      <c r="F23" s="78">
        <v>35000</v>
      </c>
      <c r="G23" s="78">
        <v>50000</v>
      </c>
      <c r="I23" s="39" t="s">
        <v>297</v>
      </c>
      <c r="J23" s="24">
        <v>1</v>
      </c>
      <c r="K23"/>
    </row>
    <row r="24" spans="2:20" x14ac:dyDescent="0.25">
      <c r="B24" s="19" t="s">
        <v>18</v>
      </c>
      <c r="C24" s="30" t="s">
        <v>16</v>
      </c>
      <c r="E24" t="s">
        <v>324</v>
      </c>
      <c r="F24" s="78">
        <v>5000</v>
      </c>
      <c r="G24" s="78">
        <v>11000</v>
      </c>
      <c r="I24" s="46" t="s">
        <v>298</v>
      </c>
      <c r="J24" s="25">
        <v>0.15</v>
      </c>
      <c r="K24" s="42"/>
    </row>
    <row r="25" spans="2:20" x14ac:dyDescent="0.25">
      <c r="B25" s="19" t="s">
        <v>19</v>
      </c>
      <c r="C25" s="30" t="s">
        <v>10</v>
      </c>
      <c r="E25" s="37" t="s">
        <v>322</v>
      </c>
      <c r="F25" s="78">
        <v>5000</v>
      </c>
      <c r="G25" s="78">
        <v>11000</v>
      </c>
      <c r="I25" s="33"/>
      <c r="J25" s="36"/>
      <c r="K25" s="43"/>
    </row>
    <row r="26" spans="2:20" x14ac:dyDescent="0.25">
      <c r="B26" s="19" t="s">
        <v>20</v>
      </c>
      <c r="C26" s="30" t="s">
        <v>10</v>
      </c>
      <c r="I26"/>
      <c r="J26"/>
      <c r="K26"/>
    </row>
    <row r="27" spans="2:20" x14ac:dyDescent="0.25">
      <c r="B27" s="19" t="s">
        <v>22</v>
      </c>
      <c r="C27" s="30" t="s">
        <v>16</v>
      </c>
      <c r="I27"/>
      <c r="J27"/>
      <c r="K27"/>
    </row>
    <row r="28" spans="2:20" x14ac:dyDescent="0.25">
      <c r="B28" s="19" t="s">
        <v>23</v>
      </c>
      <c r="C28" s="30" t="s">
        <v>10</v>
      </c>
      <c r="I28"/>
      <c r="J28"/>
      <c r="K28"/>
    </row>
    <row r="29" spans="2:20" x14ac:dyDescent="0.25">
      <c r="B29" s="19" t="s">
        <v>25</v>
      </c>
      <c r="C29" s="30" t="s">
        <v>16</v>
      </c>
      <c r="I29"/>
      <c r="J29"/>
      <c r="K29"/>
    </row>
    <row r="30" spans="2:20" x14ac:dyDescent="0.25">
      <c r="B30" s="19" t="s">
        <v>28</v>
      </c>
      <c r="C30" s="30" t="s">
        <v>16</v>
      </c>
      <c r="D30" s="31"/>
      <c r="I30"/>
      <c r="J30"/>
      <c r="K30"/>
    </row>
    <row r="31" spans="2:20" x14ac:dyDescent="0.25">
      <c r="B31" s="19" t="s">
        <v>29</v>
      </c>
      <c r="C31" s="30" t="s">
        <v>10</v>
      </c>
      <c r="D31" s="32"/>
      <c r="I31"/>
      <c r="J31"/>
      <c r="K31"/>
    </row>
    <row r="32" spans="2:20" x14ac:dyDescent="0.25">
      <c r="B32" s="19" t="s">
        <v>30</v>
      </c>
      <c r="C32" s="30" t="s">
        <v>16</v>
      </c>
      <c r="D32" s="32"/>
      <c r="I32"/>
      <c r="J32"/>
      <c r="K32"/>
    </row>
    <row r="33" spans="2:11" x14ac:dyDescent="0.25">
      <c r="B33" s="19" t="s">
        <v>31</v>
      </c>
      <c r="C33" s="30" t="s">
        <v>10</v>
      </c>
      <c r="D33" s="32"/>
      <c r="I33"/>
      <c r="J33"/>
      <c r="K33"/>
    </row>
    <row r="34" spans="2:11" x14ac:dyDescent="0.25">
      <c r="B34" s="19" t="s">
        <v>32</v>
      </c>
      <c r="C34" s="30" t="s">
        <v>10</v>
      </c>
      <c r="D34" s="32"/>
      <c r="I34"/>
      <c r="J34"/>
      <c r="K34"/>
    </row>
    <row r="35" spans="2:11" x14ac:dyDescent="0.25">
      <c r="B35" s="19" t="s">
        <v>33</v>
      </c>
      <c r="C35" s="30" t="s">
        <v>10</v>
      </c>
      <c r="D35" s="32"/>
      <c r="I35"/>
      <c r="J35"/>
      <c r="K35"/>
    </row>
    <row r="36" spans="2:11" x14ac:dyDescent="0.25">
      <c r="B36" s="19" t="s">
        <v>34</v>
      </c>
      <c r="C36" s="30" t="s">
        <v>10</v>
      </c>
      <c r="D36" s="32"/>
      <c r="I36"/>
      <c r="J36"/>
      <c r="K36"/>
    </row>
    <row r="37" spans="2:11" x14ac:dyDescent="0.25">
      <c r="B37" s="19" t="s">
        <v>35</v>
      </c>
      <c r="C37" s="30" t="s">
        <v>16</v>
      </c>
      <c r="D37" s="32"/>
      <c r="I37"/>
      <c r="J37"/>
      <c r="K37"/>
    </row>
    <row r="38" spans="2:11" x14ac:dyDescent="0.25">
      <c r="B38" s="19" t="s">
        <v>36</v>
      </c>
      <c r="C38" s="30" t="s">
        <v>16</v>
      </c>
      <c r="D38" s="32"/>
      <c r="I38"/>
      <c r="J38"/>
      <c r="K38"/>
    </row>
    <row r="39" spans="2:11" x14ac:dyDescent="0.25">
      <c r="B39" s="19" t="s">
        <v>37</v>
      </c>
      <c r="C39" s="30" t="s">
        <v>10</v>
      </c>
      <c r="D39" s="32"/>
      <c r="I39"/>
      <c r="J39"/>
      <c r="K39"/>
    </row>
    <row r="40" spans="2:11" x14ac:dyDescent="0.25">
      <c r="B40" s="19" t="s">
        <v>38</v>
      </c>
      <c r="C40" s="30" t="s">
        <v>10</v>
      </c>
      <c r="D40" s="32"/>
      <c r="I40"/>
      <c r="J40"/>
      <c r="K40"/>
    </row>
    <row r="41" spans="2:11" x14ac:dyDescent="0.25">
      <c r="B41" s="19" t="s">
        <v>39</v>
      </c>
      <c r="C41" s="30" t="s">
        <v>10</v>
      </c>
      <c r="D41" s="32"/>
      <c r="I41"/>
      <c r="J41"/>
      <c r="K41"/>
    </row>
    <row r="42" spans="2:11" x14ac:dyDescent="0.25">
      <c r="B42" s="19" t="s">
        <v>40</v>
      </c>
      <c r="C42" s="30" t="s">
        <v>10</v>
      </c>
      <c r="D42" s="32"/>
      <c r="I42"/>
      <c r="J42"/>
      <c r="K42"/>
    </row>
    <row r="43" spans="2:11" x14ac:dyDescent="0.25">
      <c r="B43" s="19" t="s">
        <v>41</v>
      </c>
      <c r="C43" s="30" t="s">
        <v>10</v>
      </c>
      <c r="D43" s="32"/>
      <c r="I43"/>
      <c r="J43"/>
      <c r="K43"/>
    </row>
    <row r="44" spans="2:11" x14ac:dyDescent="0.25">
      <c r="B44" s="19" t="s">
        <v>42</v>
      </c>
      <c r="C44" s="30" t="s">
        <v>16</v>
      </c>
      <c r="D44" s="32"/>
      <c r="I44"/>
      <c r="J44"/>
      <c r="K44"/>
    </row>
    <row r="45" spans="2:11" x14ac:dyDescent="0.25">
      <c r="B45" s="19" t="s">
        <v>43</v>
      </c>
      <c r="C45" s="30" t="s">
        <v>44</v>
      </c>
      <c r="D45" s="32"/>
      <c r="I45"/>
      <c r="J45"/>
      <c r="K45"/>
    </row>
    <row r="46" spans="2:11" x14ac:dyDescent="0.25">
      <c r="B46" s="19" t="s">
        <v>45</v>
      </c>
      <c r="C46" s="30" t="s">
        <v>10</v>
      </c>
      <c r="D46" s="32"/>
      <c r="I46"/>
      <c r="J46"/>
      <c r="K46"/>
    </row>
    <row r="47" spans="2:11" x14ac:dyDescent="0.25">
      <c r="B47" s="19" t="s">
        <v>46</v>
      </c>
      <c r="C47" s="30" t="s">
        <v>16</v>
      </c>
      <c r="D47" s="32"/>
      <c r="I47"/>
      <c r="J47"/>
      <c r="K47"/>
    </row>
    <row r="48" spans="2:11" x14ac:dyDescent="0.25">
      <c r="B48" s="19" t="s">
        <v>47</v>
      </c>
      <c r="C48" s="30" t="s">
        <v>10</v>
      </c>
      <c r="D48" s="32"/>
      <c r="I48"/>
      <c r="J48"/>
      <c r="K48"/>
    </row>
    <row r="49" spans="2:11" x14ac:dyDescent="0.25">
      <c r="B49" s="19" t="s">
        <v>48</v>
      </c>
      <c r="C49" s="30" t="s">
        <v>16</v>
      </c>
      <c r="D49" s="32"/>
      <c r="I49"/>
      <c r="J49"/>
      <c r="K49"/>
    </row>
    <row r="50" spans="2:11" x14ac:dyDescent="0.25">
      <c r="B50" s="19" t="s">
        <v>49</v>
      </c>
      <c r="C50" s="30" t="s">
        <v>10</v>
      </c>
      <c r="D50" s="32"/>
      <c r="I50"/>
      <c r="J50"/>
      <c r="K50"/>
    </row>
    <row r="51" spans="2:11" x14ac:dyDescent="0.25">
      <c r="B51" s="19" t="s">
        <v>50</v>
      </c>
      <c r="C51" s="30" t="s">
        <v>16</v>
      </c>
      <c r="D51" s="32"/>
      <c r="I51"/>
      <c r="J51"/>
      <c r="K51"/>
    </row>
    <row r="52" spans="2:11" x14ac:dyDescent="0.25">
      <c r="B52" s="19" t="s">
        <v>51</v>
      </c>
      <c r="C52" s="30" t="s">
        <v>10</v>
      </c>
      <c r="D52" s="32"/>
      <c r="I52"/>
      <c r="J52"/>
      <c r="K52"/>
    </row>
    <row r="53" spans="2:11" x14ac:dyDescent="0.25">
      <c r="B53" s="19" t="s">
        <v>52</v>
      </c>
      <c r="C53" s="30" t="s">
        <v>10</v>
      </c>
      <c r="D53" s="32"/>
      <c r="I53"/>
      <c r="J53"/>
      <c r="K53"/>
    </row>
    <row r="54" spans="2:11" x14ac:dyDescent="0.25">
      <c r="B54" s="19" t="s">
        <v>53</v>
      </c>
      <c r="C54" s="30" t="s">
        <v>10</v>
      </c>
      <c r="D54" s="32"/>
      <c r="I54"/>
      <c r="J54"/>
      <c r="K54"/>
    </row>
    <row r="55" spans="2:11" x14ac:dyDescent="0.25">
      <c r="B55" s="19" t="s">
        <v>54</v>
      </c>
      <c r="C55" s="30" t="s">
        <v>16</v>
      </c>
      <c r="D55" s="32"/>
      <c r="I55"/>
      <c r="J55"/>
      <c r="K55"/>
    </row>
    <row r="56" spans="2:11" x14ac:dyDescent="0.25">
      <c r="B56" s="19" t="s">
        <v>55</v>
      </c>
      <c r="C56" s="30" t="s">
        <v>10</v>
      </c>
      <c r="D56" s="32"/>
      <c r="I56"/>
      <c r="J56"/>
      <c r="K56"/>
    </row>
    <row r="57" spans="2:11" x14ac:dyDescent="0.25">
      <c r="B57" s="19" t="s">
        <v>56</v>
      </c>
      <c r="C57" s="30" t="s">
        <v>10</v>
      </c>
      <c r="D57" s="32"/>
      <c r="I57"/>
      <c r="J57"/>
      <c r="K57"/>
    </row>
    <row r="58" spans="2:11" x14ac:dyDescent="0.25">
      <c r="B58" s="19" t="s">
        <v>57</v>
      </c>
      <c r="C58" s="30" t="s">
        <v>16</v>
      </c>
      <c r="D58" s="32"/>
      <c r="I58"/>
      <c r="J58"/>
      <c r="K58"/>
    </row>
    <row r="59" spans="2:11" x14ac:dyDescent="0.25">
      <c r="B59" s="19" t="s">
        <v>58</v>
      </c>
      <c r="C59" s="30" t="s">
        <v>10</v>
      </c>
      <c r="D59" s="32"/>
      <c r="I59"/>
      <c r="J59"/>
      <c r="K59"/>
    </row>
    <row r="60" spans="2:11" x14ac:dyDescent="0.25">
      <c r="B60" s="19" t="s">
        <v>59</v>
      </c>
      <c r="C60" s="30" t="s">
        <v>16</v>
      </c>
      <c r="D60" s="32"/>
      <c r="I60"/>
      <c r="J60"/>
      <c r="K60"/>
    </row>
    <row r="61" spans="2:11" x14ac:dyDescent="0.25">
      <c r="B61" s="19" t="s">
        <v>60</v>
      </c>
      <c r="C61" s="30" t="s">
        <v>16</v>
      </c>
      <c r="D61" s="32"/>
      <c r="I61"/>
      <c r="J61"/>
      <c r="K61"/>
    </row>
    <row r="62" spans="2:11" x14ac:dyDescent="0.25">
      <c r="B62" s="19" t="s">
        <v>61</v>
      </c>
      <c r="C62" s="30" t="s">
        <v>10</v>
      </c>
      <c r="D62" s="32"/>
      <c r="I62"/>
      <c r="J62"/>
      <c r="K62"/>
    </row>
    <row r="63" spans="2:11" x14ac:dyDescent="0.25">
      <c r="B63" s="19" t="s">
        <v>62</v>
      </c>
      <c r="C63" s="30" t="s">
        <v>10</v>
      </c>
      <c r="D63" s="32"/>
      <c r="I63"/>
      <c r="J63"/>
      <c r="K63"/>
    </row>
    <row r="64" spans="2:11" x14ac:dyDescent="0.25">
      <c r="B64" s="19" t="s">
        <v>63</v>
      </c>
      <c r="C64" s="30" t="s">
        <v>10</v>
      </c>
      <c r="D64" s="32"/>
      <c r="I64"/>
      <c r="J64"/>
      <c r="K64"/>
    </row>
    <row r="65" spans="2:11" x14ac:dyDescent="0.25">
      <c r="B65" s="19" t="s">
        <v>64</v>
      </c>
      <c r="C65" s="30" t="s">
        <v>16</v>
      </c>
      <c r="D65" s="32"/>
      <c r="I65"/>
      <c r="J65"/>
      <c r="K65"/>
    </row>
    <row r="66" spans="2:11" x14ac:dyDescent="0.25">
      <c r="B66" s="19" t="s">
        <v>65</v>
      </c>
      <c r="C66" s="30" t="s">
        <v>16</v>
      </c>
      <c r="D66" s="32"/>
      <c r="I66"/>
      <c r="J66"/>
      <c r="K66"/>
    </row>
    <row r="67" spans="2:11" x14ac:dyDescent="0.25">
      <c r="B67" s="19" t="s">
        <v>66</v>
      </c>
      <c r="C67" s="30" t="s">
        <v>44</v>
      </c>
      <c r="D67" s="32"/>
      <c r="I67"/>
      <c r="J67"/>
      <c r="K67"/>
    </row>
    <row r="68" spans="2:11" x14ac:dyDescent="0.25">
      <c r="B68" s="19" t="s">
        <v>67</v>
      </c>
      <c r="C68" s="30" t="s">
        <v>10</v>
      </c>
      <c r="D68" s="32"/>
      <c r="I68"/>
      <c r="J68"/>
      <c r="K68"/>
    </row>
    <row r="69" spans="2:11" x14ac:dyDescent="0.25">
      <c r="B69" s="19" t="s">
        <v>68</v>
      </c>
      <c r="C69" s="30" t="s">
        <v>10</v>
      </c>
      <c r="D69" s="32"/>
      <c r="I69"/>
      <c r="J69"/>
      <c r="K69"/>
    </row>
    <row r="70" spans="2:11" x14ac:dyDescent="0.25">
      <c r="B70" s="19" t="s">
        <v>69</v>
      </c>
      <c r="C70" s="30" t="s">
        <v>10</v>
      </c>
      <c r="D70" s="32"/>
      <c r="I70"/>
      <c r="J70"/>
      <c r="K70"/>
    </row>
    <row r="71" spans="2:11" x14ac:dyDescent="0.25">
      <c r="B71" s="19" t="s">
        <v>70</v>
      </c>
      <c r="C71" s="30" t="s">
        <v>44</v>
      </c>
      <c r="D71" s="32"/>
      <c r="I71"/>
      <c r="J71"/>
      <c r="K71"/>
    </row>
    <row r="72" spans="2:11" x14ac:dyDescent="0.25">
      <c r="B72" s="19" t="s">
        <v>71</v>
      </c>
      <c r="C72" s="30" t="s">
        <v>10</v>
      </c>
      <c r="D72" s="32"/>
      <c r="I72"/>
      <c r="J72"/>
      <c r="K72"/>
    </row>
    <row r="73" spans="2:11" x14ac:dyDescent="0.25">
      <c r="B73" s="19" t="s">
        <v>72</v>
      </c>
      <c r="C73" s="30" t="s">
        <v>44</v>
      </c>
      <c r="D73" s="32"/>
      <c r="I73"/>
      <c r="J73"/>
      <c r="K73"/>
    </row>
    <row r="74" spans="2:11" x14ac:dyDescent="0.25">
      <c r="B74" s="19" t="s">
        <v>73</v>
      </c>
      <c r="C74" s="30" t="s">
        <v>10</v>
      </c>
      <c r="D74" s="32"/>
      <c r="I74"/>
      <c r="J74"/>
      <c r="K74"/>
    </row>
    <row r="75" spans="2:11" x14ac:dyDescent="0.25">
      <c r="B75" s="19" t="s">
        <v>74</v>
      </c>
      <c r="C75" s="30" t="s">
        <v>75</v>
      </c>
      <c r="D75" s="32"/>
      <c r="I75"/>
      <c r="J75"/>
      <c r="K75"/>
    </row>
    <row r="76" spans="2:11" x14ac:dyDescent="0.25">
      <c r="B76" s="19" t="s">
        <v>76</v>
      </c>
      <c r="C76" s="30" t="s">
        <v>10</v>
      </c>
      <c r="D76" s="32"/>
      <c r="I76"/>
      <c r="J76"/>
      <c r="K76"/>
    </row>
    <row r="77" spans="2:11" x14ac:dyDescent="0.25">
      <c r="B77" s="19" t="s">
        <v>77</v>
      </c>
      <c r="C77" s="30" t="s">
        <v>16</v>
      </c>
      <c r="D77" s="32"/>
      <c r="I77"/>
      <c r="J77"/>
      <c r="K77"/>
    </row>
    <row r="78" spans="2:11" x14ac:dyDescent="0.25">
      <c r="B78" s="19" t="s">
        <v>78</v>
      </c>
      <c r="C78" s="30" t="s">
        <v>10</v>
      </c>
      <c r="D78" s="32"/>
      <c r="I78"/>
      <c r="J78"/>
      <c r="K78"/>
    </row>
    <row r="79" spans="2:11" x14ac:dyDescent="0.25">
      <c r="B79" s="19" t="s">
        <v>79</v>
      </c>
      <c r="C79" s="30" t="s">
        <v>10</v>
      </c>
      <c r="D79" s="32"/>
      <c r="I79"/>
      <c r="J79"/>
      <c r="K79"/>
    </row>
    <row r="80" spans="2:11" x14ac:dyDescent="0.25">
      <c r="B80" s="19" t="s">
        <v>80</v>
      </c>
      <c r="C80" s="30" t="s">
        <v>16</v>
      </c>
      <c r="D80" s="32"/>
      <c r="I80"/>
      <c r="J80"/>
      <c r="K80"/>
    </row>
    <row r="81" spans="2:11" x14ac:dyDescent="0.25">
      <c r="B81" s="19" t="s">
        <v>81</v>
      </c>
      <c r="C81" s="30" t="s">
        <v>44</v>
      </c>
      <c r="D81" s="32"/>
      <c r="I81"/>
      <c r="J81"/>
      <c r="K81"/>
    </row>
    <row r="82" spans="2:11" x14ac:dyDescent="0.25">
      <c r="B82" s="19" t="s">
        <v>82</v>
      </c>
      <c r="C82" s="30" t="s">
        <v>16</v>
      </c>
      <c r="D82" s="32"/>
      <c r="I82"/>
      <c r="J82"/>
      <c r="K82"/>
    </row>
    <row r="83" spans="2:11" x14ac:dyDescent="0.25">
      <c r="B83" s="19" t="s">
        <v>83</v>
      </c>
      <c r="C83" s="30" t="s">
        <v>10</v>
      </c>
      <c r="D83" s="32"/>
      <c r="I83"/>
      <c r="J83"/>
      <c r="K83"/>
    </row>
    <row r="84" spans="2:11" x14ac:dyDescent="0.25">
      <c r="B84" s="19" t="s">
        <v>84</v>
      </c>
      <c r="C84" s="30" t="s">
        <v>10</v>
      </c>
      <c r="D84" s="32"/>
      <c r="I84"/>
      <c r="J84"/>
      <c r="K84"/>
    </row>
    <row r="85" spans="2:11" x14ac:dyDescent="0.25">
      <c r="B85" s="19" t="s">
        <v>85</v>
      </c>
      <c r="C85" s="30" t="s">
        <v>10</v>
      </c>
      <c r="D85" s="32"/>
      <c r="I85"/>
      <c r="J85"/>
      <c r="K85"/>
    </row>
    <row r="86" spans="2:11" x14ac:dyDescent="0.25">
      <c r="B86" s="19" t="s">
        <v>86</v>
      </c>
      <c r="C86" s="30" t="s">
        <v>44</v>
      </c>
      <c r="D86" s="32"/>
      <c r="I86"/>
      <c r="J86"/>
      <c r="K86"/>
    </row>
    <row r="87" spans="2:11" x14ac:dyDescent="0.25">
      <c r="B87" s="19" t="s">
        <v>87</v>
      </c>
      <c r="C87" s="30" t="s">
        <v>16</v>
      </c>
      <c r="D87" s="32"/>
      <c r="I87"/>
      <c r="J87"/>
      <c r="K87"/>
    </row>
    <row r="88" spans="2:11" x14ac:dyDescent="0.25">
      <c r="B88" s="19" t="s">
        <v>88</v>
      </c>
      <c r="C88" s="30" t="s">
        <v>10</v>
      </c>
      <c r="D88" s="32"/>
      <c r="I88"/>
      <c r="J88"/>
      <c r="K88"/>
    </row>
    <row r="89" spans="2:11" x14ac:dyDescent="0.25">
      <c r="B89" s="19" t="s">
        <v>89</v>
      </c>
      <c r="C89" s="30" t="s">
        <v>10</v>
      </c>
      <c r="D89" s="32"/>
      <c r="I89"/>
      <c r="J89"/>
      <c r="K89"/>
    </row>
    <row r="90" spans="2:11" x14ac:dyDescent="0.25">
      <c r="B90" s="19" t="s">
        <v>90</v>
      </c>
      <c r="C90" s="30" t="s">
        <v>10</v>
      </c>
      <c r="D90" s="32"/>
      <c r="I90"/>
      <c r="J90"/>
      <c r="K90"/>
    </row>
    <row r="91" spans="2:11" x14ac:dyDescent="0.25">
      <c r="B91" s="19" t="s">
        <v>91</v>
      </c>
      <c r="C91" s="30" t="s">
        <v>10</v>
      </c>
      <c r="D91" s="32"/>
      <c r="I91"/>
      <c r="J91"/>
      <c r="K91"/>
    </row>
    <row r="92" spans="2:11" x14ac:dyDescent="0.25">
      <c r="B92" s="19" t="s">
        <v>92</v>
      </c>
      <c r="C92" s="30" t="s">
        <v>16</v>
      </c>
      <c r="D92" s="32"/>
      <c r="I92"/>
      <c r="J92"/>
      <c r="K92"/>
    </row>
    <row r="93" spans="2:11" x14ac:dyDescent="0.25">
      <c r="B93" s="19" t="s">
        <v>93</v>
      </c>
      <c r="C93" s="30" t="s">
        <v>10</v>
      </c>
      <c r="D93" s="32"/>
      <c r="I93"/>
      <c r="J93"/>
      <c r="K93"/>
    </row>
    <row r="94" spans="2:11" x14ac:dyDescent="0.25">
      <c r="B94" s="19" t="s">
        <v>94</v>
      </c>
      <c r="C94" s="30" t="s">
        <v>10</v>
      </c>
      <c r="D94" s="32"/>
      <c r="I94"/>
      <c r="J94"/>
      <c r="K94"/>
    </row>
    <row r="95" spans="2:11" x14ac:dyDescent="0.25">
      <c r="B95" s="19" t="s">
        <v>95</v>
      </c>
      <c r="C95" s="30" t="s">
        <v>44</v>
      </c>
      <c r="D95" s="32"/>
      <c r="I95"/>
      <c r="J95"/>
      <c r="K95"/>
    </row>
    <row r="96" spans="2:11" x14ac:dyDescent="0.25">
      <c r="B96" s="19" t="s">
        <v>96</v>
      </c>
      <c r="C96" s="30" t="s">
        <v>44</v>
      </c>
      <c r="D96" s="32"/>
      <c r="I96"/>
      <c r="J96"/>
      <c r="K96"/>
    </row>
    <row r="97" spans="2:11" x14ac:dyDescent="0.25">
      <c r="B97" s="19" t="s">
        <v>97</v>
      </c>
      <c r="C97" s="30" t="s">
        <v>44</v>
      </c>
      <c r="D97" s="32"/>
      <c r="I97"/>
      <c r="J97"/>
      <c r="K97"/>
    </row>
    <row r="98" spans="2:11" x14ac:dyDescent="0.25">
      <c r="B98" s="19" t="s">
        <v>98</v>
      </c>
      <c r="C98" s="30" t="s">
        <v>10</v>
      </c>
      <c r="D98" s="32"/>
      <c r="I98"/>
      <c r="J98"/>
      <c r="K98"/>
    </row>
    <row r="99" spans="2:11" x14ac:dyDescent="0.25">
      <c r="B99" s="19" t="s">
        <v>99</v>
      </c>
      <c r="C99" s="30" t="s">
        <v>10</v>
      </c>
      <c r="D99" s="32"/>
      <c r="I99"/>
      <c r="J99"/>
      <c r="K99"/>
    </row>
    <row r="100" spans="2:11" x14ac:dyDescent="0.25">
      <c r="B100" s="19" t="s">
        <v>100</v>
      </c>
      <c r="C100" s="30" t="s">
        <v>10</v>
      </c>
      <c r="D100" s="32"/>
      <c r="I100"/>
      <c r="J100"/>
      <c r="K100"/>
    </row>
    <row r="101" spans="2:11" x14ac:dyDescent="0.25">
      <c r="B101" s="19" t="s">
        <v>101</v>
      </c>
      <c r="C101" s="30" t="s">
        <v>10</v>
      </c>
      <c r="D101" s="32"/>
      <c r="I101"/>
      <c r="J101"/>
      <c r="K101"/>
    </row>
    <row r="102" spans="2:11" x14ac:dyDescent="0.25">
      <c r="B102" s="19" t="s">
        <v>102</v>
      </c>
      <c r="C102" s="30" t="s">
        <v>10</v>
      </c>
      <c r="D102" s="32"/>
      <c r="I102"/>
      <c r="J102"/>
      <c r="K102"/>
    </row>
    <row r="103" spans="2:11" x14ac:dyDescent="0.25">
      <c r="B103" s="19" t="s">
        <v>103</v>
      </c>
      <c r="C103" s="30" t="s">
        <v>10</v>
      </c>
      <c r="D103" s="32"/>
      <c r="I103"/>
      <c r="J103"/>
      <c r="K103"/>
    </row>
    <row r="104" spans="2:11" x14ac:dyDescent="0.25">
      <c r="B104" s="19" t="s">
        <v>104</v>
      </c>
      <c r="C104" s="30" t="s">
        <v>10</v>
      </c>
      <c r="D104" s="32"/>
      <c r="I104"/>
      <c r="J104"/>
      <c r="K104"/>
    </row>
    <row r="105" spans="2:11" x14ac:dyDescent="0.25">
      <c r="B105" s="19" t="s">
        <v>105</v>
      </c>
      <c r="C105" s="30" t="s">
        <v>10</v>
      </c>
      <c r="D105" s="32"/>
      <c r="I105"/>
      <c r="J105"/>
      <c r="K105"/>
    </row>
    <row r="106" spans="2:11" x14ac:dyDescent="0.25">
      <c r="B106" s="19" t="s">
        <v>106</v>
      </c>
      <c r="C106" s="30" t="s">
        <v>10</v>
      </c>
      <c r="D106" s="32"/>
      <c r="I106"/>
      <c r="J106"/>
      <c r="K106"/>
    </row>
    <row r="107" spans="2:11" x14ac:dyDescent="0.25">
      <c r="B107" s="19" t="s">
        <v>107</v>
      </c>
      <c r="C107" s="30" t="s">
        <v>10</v>
      </c>
      <c r="D107" s="32"/>
      <c r="I107"/>
      <c r="J107"/>
      <c r="K107"/>
    </row>
    <row r="108" spans="2:11" x14ac:dyDescent="0.25">
      <c r="B108" s="19" t="s">
        <v>108</v>
      </c>
      <c r="C108" s="30" t="s">
        <v>16</v>
      </c>
      <c r="D108" s="32"/>
      <c r="I108"/>
      <c r="J108"/>
      <c r="K108"/>
    </row>
    <row r="109" spans="2:11" x14ac:dyDescent="0.25">
      <c r="B109" s="19" t="s">
        <v>109</v>
      </c>
      <c r="C109" s="30" t="s">
        <v>10</v>
      </c>
      <c r="D109" s="32"/>
      <c r="I109"/>
      <c r="J109"/>
      <c r="K109"/>
    </row>
    <row r="110" spans="2:11" x14ac:dyDescent="0.25">
      <c r="B110" s="19" t="s">
        <v>110</v>
      </c>
      <c r="C110" s="30" t="s">
        <v>10</v>
      </c>
      <c r="D110" s="32"/>
      <c r="I110"/>
      <c r="J110"/>
      <c r="K110"/>
    </row>
    <row r="111" spans="2:11" x14ac:dyDescent="0.25">
      <c r="B111" s="19" t="s">
        <v>111</v>
      </c>
      <c r="C111" s="30" t="s">
        <v>44</v>
      </c>
      <c r="D111" s="32"/>
      <c r="I111"/>
      <c r="J111"/>
      <c r="K111"/>
    </row>
    <row r="112" spans="2:11" x14ac:dyDescent="0.25">
      <c r="B112" s="19" t="s">
        <v>112</v>
      </c>
      <c r="C112" s="30" t="s">
        <v>10</v>
      </c>
      <c r="D112" s="32"/>
      <c r="I112"/>
      <c r="J112"/>
      <c r="K112"/>
    </row>
    <row r="113" spans="2:11" x14ac:dyDescent="0.25">
      <c r="B113" s="19" t="s">
        <v>113</v>
      </c>
      <c r="C113" s="30" t="s">
        <v>44</v>
      </c>
      <c r="D113" s="32"/>
      <c r="I113"/>
      <c r="J113"/>
      <c r="K113"/>
    </row>
    <row r="114" spans="2:11" x14ac:dyDescent="0.25">
      <c r="B114" s="19" t="s">
        <v>114</v>
      </c>
      <c r="C114" s="30" t="s">
        <v>16</v>
      </c>
      <c r="D114" s="32"/>
      <c r="I114"/>
      <c r="J114"/>
      <c r="K114"/>
    </row>
    <row r="115" spans="2:11" x14ac:dyDescent="0.25">
      <c r="B115" s="19" t="s">
        <v>115</v>
      </c>
      <c r="C115" s="30" t="s">
        <v>10</v>
      </c>
      <c r="D115" s="32"/>
      <c r="I115"/>
      <c r="J115"/>
      <c r="K115"/>
    </row>
    <row r="116" spans="2:11" x14ac:dyDescent="0.25">
      <c r="B116" s="19" t="s">
        <v>116</v>
      </c>
      <c r="C116" s="30" t="s">
        <v>10</v>
      </c>
      <c r="D116" s="32"/>
      <c r="I116"/>
      <c r="J116"/>
      <c r="K116"/>
    </row>
    <row r="117" spans="2:11" x14ac:dyDescent="0.25">
      <c r="B117" s="19" t="s">
        <v>117</v>
      </c>
      <c r="C117" s="30" t="s">
        <v>10</v>
      </c>
      <c r="D117" s="32"/>
      <c r="I117"/>
      <c r="J117"/>
      <c r="K117"/>
    </row>
    <row r="118" spans="2:11" x14ac:dyDescent="0.25">
      <c r="B118" s="19" t="s">
        <v>118</v>
      </c>
      <c r="C118" s="30" t="s">
        <v>44</v>
      </c>
      <c r="D118" s="32"/>
      <c r="I118"/>
      <c r="J118"/>
      <c r="K118"/>
    </row>
    <row r="119" spans="2:11" x14ac:dyDescent="0.25">
      <c r="B119" s="19" t="s">
        <v>119</v>
      </c>
      <c r="C119" s="30" t="s">
        <v>75</v>
      </c>
      <c r="D119" s="32"/>
      <c r="I119"/>
      <c r="J119"/>
      <c r="K119"/>
    </row>
    <row r="120" spans="2:11" x14ac:dyDescent="0.25">
      <c r="B120" s="19" t="s">
        <v>120</v>
      </c>
      <c r="C120" s="30" t="s">
        <v>10</v>
      </c>
      <c r="D120" s="32"/>
      <c r="I120"/>
      <c r="J120"/>
      <c r="K120"/>
    </row>
    <row r="121" spans="2:11" x14ac:dyDescent="0.25">
      <c r="B121" s="19" t="s">
        <v>121</v>
      </c>
      <c r="C121" s="30" t="s">
        <v>16</v>
      </c>
      <c r="D121" s="32"/>
      <c r="I121"/>
      <c r="J121"/>
      <c r="K121"/>
    </row>
    <row r="122" spans="2:11" x14ac:dyDescent="0.25">
      <c r="B122" s="19" t="s">
        <v>122</v>
      </c>
      <c r="C122" s="30" t="s">
        <v>44</v>
      </c>
      <c r="D122" s="32"/>
      <c r="I122"/>
      <c r="J122"/>
      <c r="K122"/>
    </row>
    <row r="123" spans="2:11" x14ac:dyDescent="0.25">
      <c r="B123" s="19" t="s">
        <v>123</v>
      </c>
      <c r="C123" s="30" t="s">
        <v>16</v>
      </c>
      <c r="D123" s="32"/>
      <c r="I123"/>
      <c r="J123"/>
      <c r="K123"/>
    </row>
    <row r="124" spans="2:11" x14ac:dyDescent="0.25">
      <c r="B124" s="19" t="s">
        <v>124</v>
      </c>
      <c r="C124" s="30" t="s">
        <v>10</v>
      </c>
      <c r="D124" s="32"/>
      <c r="I124"/>
      <c r="J124"/>
      <c r="K124"/>
    </row>
    <row r="125" spans="2:11" x14ac:dyDescent="0.25">
      <c r="B125" s="19" t="s">
        <v>125</v>
      </c>
      <c r="C125" s="30" t="s">
        <v>10</v>
      </c>
      <c r="D125" s="32"/>
      <c r="I125"/>
      <c r="J125"/>
      <c r="K125"/>
    </row>
    <row r="126" spans="2:11" x14ac:dyDescent="0.25">
      <c r="B126" s="19" t="s">
        <v>126</v>
      </c>
      <c r="C126" s="30" t="s">
        <v>44</v>
      </c>
      <c r="D126" s="32"/>
      <c r="I126"/>
      <c r="J126"/>
      <c r="K126"/>
    </row>
    <row r="127" spans="2:11" x14ac:dyDescent="0.25">
      <c r="B127" s="19" t="s">
        <v>127</v>
      </c>
      <c r="C127" s="30" t="s">
        <v>75</v>
      </c>
      <c r="D127" s="32"/>
      <c r="I127"/>
      <c r="J127"/>
      <c r="K127"/>
    </row>
    <row r="128" spans="2:11" x14ac:dyDescent="0.25">
      <c r="B128" s="19" t="s">
        <v>128</v>
      </c>
      <c r="C128" s="30" t="s">
        <v>10</v>
      </c>
      <c r="D128" s="32"/>
      <c r="I128"/>
      <c r="J128"/>
      <c r="K128"/>
    </row>
    <row r="129" spans="2:11" x14ac:dyDescent="0.25">
      <c r="B129" s="19" t="s">
        <v>129</v>
      </c>
      <c r="C129" s="30" t="s">
        <v>10</v>
      </c>
      <c r="D129" s="32"/>
      <c r="I129"/>
      <c r="J129"/>
      <c r="K129"/>
    </row>
    <row r="130" spans="2:11" x14ac:dyDescent="0.25">
      <c r="B130" s="19" t="s">
        <v>130</v>
      </c>
      <c r="C130" s="30" t="s">
        <v>10</v>
      </c>
      <c r="D130" s="32"/>
      <c r="I130"/>
      <c r="J130"/>
      <c r="K130"/>
    </row>
    <row r="131" spans="2:11" x14ac:dyDescent="0.25">
      <c r="B131" s="19" t="s">
        <v>131</v>
      </c>
      <c r="C131" s="30" t="s">
        <v>10</v>
      </c>
      <c r="D131" s="32"/>
      <c r="I131"/>
      <c r="J131"/>
      <c r="K131"/>
    </row>
    <row r="132" spans="2:11" x14ac:dyDescent="0.25">
      <c r="B132" s="19" t="s">
        <v>132</v>
      </c>
      <c r="C132" s="30" t="s">
        <v>10</v>
      </c>
      <c r="D132" s="32"/>
      <c r="I132"/>
      <c r="J132"/>
      <c r="K132"/>
    </row>
    <row r="133" spans="2:11" x14ac:dyDescent="0.25">
      <c r="B133" s="19" t="s">
        <v>133</v>
      </c>
      <c r="C133" s="30" t="s">
        <v>10</v>
      </c>
      <c r="D133" s="32"/>
      <c r="I133"/>
      <c r="J133"/>
      <c r="K133"/>
    </row>
    <row r="134" spans="2:11" x14ac:dyDescent="0.25">
      <c r="B134" s="19" t="s">
        <v>134</v>
      </c>
      <c r="C134" s="30" t="s">
        <v>10</v>
      </c>
      <c r="D134" s="32"/>
      <c r="I134"/>
      <c r="J134"/>
      <c r="K134"/>
    </row>
    <row r="135" spans="2:11" x14ac:dyDescent="0.25">
      <c r="B135" s="19" t="s">
        <v>135</v>
      </c>
      <c r="C135" s="30" t="s">
        <v>10</v>
      </c>
      <c r="D135" s="32"/>
      <c r="I135"/>
      <c r="J135"/>
      <c r="K135"/>
    </row>
    <row r="136" spans="2:11" x14ac:dyDescent="0.25">
      <c r="B136" s="19" t="s">
        <v>136</v>
      </c>
      <c r="C136" s="30" t="s">
        <v>10</v>
      </c>
      <c r="D136" s="32"/>
      <c r="I136"/>
      <c r="J136"/>
      <c r="K136"/>
    </row>
    <row r="137" spans="2:11" x14ac:dyDescent="0.25">
      <c r="B137" s="19" t="s">
        <v>137</v>
      </c>
      <c r="C137" s="30" t="s">
        <v>16</v>
      </c>
      <c r="D137" s="32"/>
      <c r="I137"/>
      <c r="J137"/>
      <c r="K137"/>
    </row>
    <row r="138" spans="2:11" x14ac:dyDescent="0.25">
      <c r="B138" s="19" t="s">
        <v>138</v>
      </c>
      <c r="C138" s="30" t="s">
        <v>10</v>
      </c>
      <c r="D138" s="32"/>
      <c r="I138"/>
      <c r="J138"/>
      <c r="K138"/>
    </row>
    <row r="139" spans="2:11" x14ac:dyDescent="0.25">
      <c r="B139" s="19" t="s">
        <v>139</v>
      </c>
      <c r="C139" s="30" t="s">
        <v>10</v>
      </c>
      <c r="D139" s="32"/>
      <c r="I139"/>
      <c r="J139"/>
      <c r="K139"/>
    </row>
    <row r="140" spans="2:11" x14ac:dyDescent="0.25">
      <c r="B140" s="19" t="s">
        <v>140</v>
      </c>
      <c r="C140" s="30" t="s">
        <v>16</v>
      </c>
      <c r="D140" s="32"/>
      <c r="I140"/>
      <c r="J140"/>
      <c r="K140"/>
    </row>
    <row r="141" spans="2:11" x14ac:dyDescent="0.25">
      <c r="B141" s="19" t="s">
        <v>141</v>
      </c>
      <c r="C141" s="30" t="s">
        <v>10</v>
      </c>
      <c r="D141" s="32"/>
      <c r="I141"/>
      <c r="J141"/>
      <c r="K141"/>
    </row>
    <row r="142" spans="2:11" x14ac:dyDescent="0.25">
      <c r="B142" s="18" t="s">
        <v>142</v>
      </c>
      <c r="C142" s="30" t="s">
        <v>16</v>
      </c>
      <c r="D142" s="32"/>
      <c r="I142"/>
      <c r="J142"/>
      <c r="K142"/>
    </row>
    <row r="143" spans="2:11" x14ac:dyDescent="0.25">
      <c r="B143" s="18" t="s">
        <v>143</v>
      </c>
      <c r="C143" s="30" t="s">
        <v>10</v>
      </c>
      <c r="D143" s="32"/>
      <c r="I143"/>
      <c r="J143"/>
      <c r="K143"/>
    </row>
    <row r="144" spans="2:11" x14ac:dyDescent="0.25">
      <c r="B144" s="18" t="s">
        <v>144</v>
      </c>
      <c r="C144" s="30" t="s">
        <v>16</v>
      </c>
      <c r="D144" s="32"/>
      <c r="I144"/>
      <c r="J144"/>
      <c r="K144"/>
    </row>
    <row r="145" spans="2:11" x14ac:dyDescent="0.25">
      <c r="B145" s="19" t="s">
        <v>145</v>
      </c>
      <c r="C145" s="30" t="s">
        <v>16</v>
      </c>
      <c r="D145" s="32"/>
      <c r="I145"/>
      <c r="J145"/>
      <c r="K145"/>
    </row>
    <row r="146" spans="2:11" x14ac:dyDescent="0.25">
      <c r="B146" s="19" t="s">
        <v>146</v>
      </c>
      <c r="C146" s="30" t="s">
        <v>10</v>
      </c>
      <c r="D146" s="32"/>
      <c r="I146"/>
      <c r="J146"/>
      <c r="K146"/>
    </row>
    <row r="147" spans="2:11" x14ac:dyDescent="0.25">
      <c r="B147" s="19" t="s">
        <v>147</v>
      </c>
      <c r="C147" s="30" t="s">
        <v>10</v>
      </c>
      <c r="D147" s="32"/>
      <c r="I147"/>
      <c r="J147"/>
      <c r="K147"/>
    </row>
    <row r="148" spans="2:11" x14ac:dyDescent="0.25">
      <c r="B148" s="19" t="s">
        <v>148</v>
      </c>
      <c r="C148" s="30" t="s">
        <v>10</v>
      </c>
      <c r="D148" s="32"/>
      <c r="I148"/>
      <c r="J148"/>
      <c r="K148"/>
    </row>
    <row r="149" spans="2:11" x14ac:dyDescent="0.25">
      <c r="B149" s="19" t="s">
        <v>149</v>
      </c>
      <c r="C149" s="30" t="s">
        <v>10</v>
      </c>
      <c r="D149" s="32"/>
      <c r="I149"/>
      <c r="J149"/>
      <c r="K149"/>
    </row>
    <row r="150" spans="2:11" x14ac:dyDescent="0.25">
      <c r="B150" s="19" t="s">
        <v>150</v>
      </c>
      <c r="C150" s="30" t="s">
        <v>16</v>
      </c>
      <c r="D150" s="32"/>
      <c r="I150"/>
      <c r="J150"/>
      <c r="K150"/>
    </row>
    <row r="151" spans="2:11" x14ac:dyDescent="0.25">
      <c r="B151" s="19" t="s">
        <v>151</v>
      </c>
      <c r="C151" s="30" t="s">
        <v>10</v>
      </c>
      <c r="D151" s="32"/>
      <c r="I151"/>
      <c r="J151"/>
      <c r="K151"/>
    </row>
    <row r="152" spans="2:11" x14ac:dyDescent="0.25">
      <c r="B152" s="19" t="s">
        <v>152</v>
      </c>
      <c r="C152" s="30" t="s">
        <v>16</v>
      </c>
      <c r="D152" s="32"/>
      <c r="I152"/>
      <c r="J152"/>
      <c r="K152"/>
    </row>
    <row r="153" spans="2:11" x14ac:dyDescent="0.25">
      <c r="B153" s="19" t="s">
        <v>153</v>
      </c>
      <c r="C153" s="30" t="s">
        <v>10</v>
      </c>
      <c r="D153" s="32"/>
      <c r="I153"/>
      <c r="J153"/>
      <c r="K153"/>
    </row>
    <row r="154" spans="2:11" x14ac:dyDescent="0.25">
      <c r="B154" s="19" t="s">
        <v>154</v>
      </c>
      <c r="C154" s="30" t="s">
        <v>10</v>
      </c>
      <c r="D154" s="32"/>
      <c r="I154"/>
      <c r="J154"/>
      <c r="K154"/>
    </row>
    <row r="155" spans="2:11" x14ac:dyDescent="0.25">
      <c r="B155" s="19" t="s">
        <v>155</v>
      </c>
      <c r="C155" s="30" t="s">
        <v>10</v>
      </c>
      <c r="D155" s="32"/>
      <c r="I155"/>
      <c r="J155"/>
      <c r="K155"/>
    </row>
    <row r="156" spans="2:11" x14ac:dyDescent="0.25">
      <c r="B156" s="19" t="s">
        <v>156</v>
      </c>
      <c r="C156" s="30" t="s">
        <v>10</v>
      </c>
      <c r="D156" s="32"/>
      <c r="I156"/>
      <c r="J156"/>
      <c r="K156"/>
    </row>
    <row r="157" spans="2:11" x14ac:dyDescent="0.25">
      <c r="B157" s="19" t="s">
        <v>157</v>
      </c>
      <c r="C157" s="30" t="s">
        <v>10</v>
      </c>
      <c r="D157" s="32"/>
      <c r="I157"/>
      <c r="J157"/>
      <c r="K157"/>
    </row>
    <row r="158" spans="2:11" x14ac:dyDescent="0.25">
      <c r="B158" s="19" t="s">
        <v>158</v>
      </c>
      <c r="C158" s="30" t="s">
        <v>10</v>
      </c>
      <c r="D158" s="32"/>
      <c r="I158"/>
      <c r="J158"/>
      <c r="K158"/>
    </row>
    <row r="159" spans="2:11" x14ac:dyDescent="0.25">
      <c r="B159" s="19" t="s">
        <v>159</v>
      </c>
      <c r="C159" s="30" t="s">
        <v>10</v>
      </c>
      <c r="D159" s="32"/>
      <c r="I159"/>
      <c r="J159"/>
      <c r="K159"/>
    </row>
    <row r="160" spans="2:11" x14ac:dyDescent="0.25">
      <c r="B160" s="19" t="s">
        <v>160</v>
      </c>
      <c r="C160" s="30" t="s">
        <v>10</v>
      </c>
      <c r="D160" s="32"/>
      <c r="I160"/>
      <c r="J160"/>
      <c r="K160"/>
    </row>
    <row r="161" spans="2:11" x14ac:dyDescent="0.25">
      <c r="B161" s="19" t="s">
        <v>161</v>
      </c>
      <c r="C161" s="30" t="s">
        <v>10</v>
      </c>
      <c r="D161" s="32"/>
      <c r="I161"/>
      <c r="J161"/>
      <c r="K161"/>
    </row>
    <row r="162" spans="2:11" x14ac:dyDescent="0.25">
      <c r="B162" s="19" t="s">
        <v>162</v>
      </c>
      <c r="C162" s="30" t="s">
        <v>10</v>
      </c>
      <c r="D162" s="32"/>
      <c r="I162"/>
      <c r="J162"/>
      <c r="K162"/>
    </row>
    <row r="163" spans="2:11" x14ac:dyDescent="0.25">
      <c r="B163" s="19" t="s">
        <v>163</v>
      </c>
      <c r="C163" s="30" t="s">
        <v>10</v>
      </c>
      <c r="D163" s="32"/>
      <c r="I163"/>
      <c r="J163"/>
      <c r="K163"/>
    </row>
    <row r="164" spans="2:11" x14ac:dyDescent="0.25">
      <c r="B164" s="19" t="s">
        <v>164</v>
      </c>
      <c r="C164" s="30" t="s">
        <v>10</v>
      </c>
      <c r="D164" s="32"/>
      <c r="I164"/>
      <c r="J164"/>
      <c r="K164"/>
    </row>
    <row r="165" spans="2:11" x14ac:dyDescent="0.25">
      <c r="B165" s="19" t="s">
        <v>165</v>
      </c>
      <c r="C165" s="30" t="s">
        <v>10</v>
      </c>
      <c r="D165" s="32"/>
      <c r="I165"/>
      <c r="J165"/>
      <c r="K165"/>
    </row>
    <row r="166" spans="2:11" x14ac:dyDescent="0.25">
      <c r="B166" s="19" t="s">
        <v>166</v>
      </c>
      <c r="C166" s="30" t="s">
        <v>10</v>
      </c>
      <c r="D166" s="32"/>
      <c r="I166"/>
      <c r="J166"/>
      <c r="K166"/>
    </row>
    <row r="167" spans="2:11" x14ac:dyDescent="0.25">
      <c r="B167" s="19" t="s">
        <v>167</v>
      </c>
      <c r="C167" s="30" t="s">
        <v>10</v>
      </c>
      <c r="D167" s="32"/>
      <c r="I167"/>
      <c r="J167"/>
      <c r="K167"/>
    </row>
    <row r="168" spans="2:11" x14ac:dyDescent="0.25">
      <c r="B168" s="19" t="s">
        <v>168</v>
      </c>
      <c r="C168" s="30" t="s">
        <v>10</v>
      </c>
      <c r="D168" s="32"/>
      <c r="I168"/>
      <c r="J168"/>
      <c r="K168"/>
    </row>
    <row r="169" spans="2:11" x14ac:dyDescent="0.25">
      <c r="B169" s="19" t="s">
        <v>169</v>
      </c>
      <c r="C169" s="30" t="s">
        <v>44</v>
      </c>
      <c r="D169" s="32"/>
      <c r="I169"/>
      <c r="J169"/>
      <c r="K169"/>
    </row>
    <row r="170" spans="2:11" x14ac:dyDescent="0.25">
      <c r="B170" s="19" t="s">
        <v>170</v>
      </c>
      <c r="C170" s="30" t="s">
        <v>44</v>
      </c>
      <c r="D170" s="32"/>
      <c r="I170"/>
      <c r="J170"/>
      <c r="K170"/>
    </row>
    <row r="171" spans="2:11" x14ac:dyDescent="0.25">
      <c r="B171" s="19" t="s">
        <v>171</v>
      </c>
      <c r="C171" s="30" t="s">
        <v>10</v>
      </c>
      <c r="D171" s="32"/>
      <c r="I171"/>
      <c r="J171"/>
      <c r="K171"/>
    </row>
    <row r="172" spans="2:11" x14ac:dyDescent="0.25">
      <c r="B172" s="19" t="s">
        <v>172</v>
      </c>
      <c r="C172" s="30" t="s">
        <v>16</v>
      </c>
      <c r="D172" s="32"/>
      <c r="I172"/>
      <c r="J172"/>
      <c r="K172"/>
    </row>
    <row r="173" spans="2:11" x14ac:dyDescent="0.25">
      <c r="B173" s="19" t="s">
        <v>173</v>
      </c>
      <c r="C173" s="30" t="s">
        <v>10</v>
      </c>
      <c r="D173" s="32"/>
      <c r="I173"/>
      <c r="J173"/>
      <c r="K173"/>
    </row>
    <row r="174" spans="2:11" x14ac:dyDescent="0.25">
      <c r="B174" s="19" t="s">
        <v>174</v>
      </c>
      <c r="C174" s="30" t="s">
        <v>16</v>
      </c>
      <c r="D174" s="32"/>
      <c r="I174"/>
      <c r="J174"/>
      <c r="K174"/>
    </row>
    <row r="175" spans="2:11" x14ac:dyDescent="0.25">
      <c r="B175" s="19" t="s">
        <v>175</v>
      </c>
      <c r="C175" s="30" t="s">
        <v>44</v>
      </c>
      <c r="D175" s="32"/>
      <c r="I175"/>
      <c r="J175"/>
      <c r="K175"/>
    </row>
    <row r="176" spans="2:11" x14ac:dyDescent="0.25">
      <c r="B176" s="19" t="s">
        <v>176</v>
      </c>
      <c r="C176" s="30" t="s">
        <v>44</v>
      </c>
      <c r="D176" s="32"/>
      <c r="I176"/>
      <c r="J176"/>
      <c r="K176"/>
    </row>
    <row r="177" spans="2:11" x14ac:dyDescent="0.25">
      <c r="B177" s="19" t="s">
        <v>177</v>
      </c>
      <c r="C177" s="30" t="s">
        <v>10</v>
      </c>
      <c r="D177" s="32"/>
      <c r="I177"/>
      <c r="J177"/>
      <c r="K177"/>
    </row>
    <row r="178" spans="2:11" x14ac:dyDescent="0.25">
      <c r="B178" s="19" t="s">
        <v>178</v>
      </c>
      <c r="C178" s="30" t="s">
        <v>75</v>
      </c>
      <c r="D178" s="32"/>
      <c r="I178"/>
      <c r="J178"/>
      <c r="K178"/>
    </row>
    <row r="179" spans="2:11" x14ac:dyDescent="0.25">
      <c r="B179" s="19" t="s">
        <v>179</v>
      </c>
      <c r="C179" s="30" t="s">
        <v>44</v>
      </c>
      <c r="D179" s="32"/>
      <c r="I179"/>
      <c r="J179"/>
      <c r="K179"/>
    </row>
    <row r="180" spans="2:11" x14ac:dyDescent="0.25">
      <c r="B180" s="19" t="s">
        <v>180</v>
      </c>
      <c r="C180" s="30" t="s">
        <v>16</v>
      </c>
      <c r="D180" s="32"/>
      <c r="I180"/>
      <c r="J180"/>
      <c r="K180"/>
    </row>
    <row r="181" spans="2:11" x14ac:dyDescent="0.25">
      <c r="B181" s="19" t="s">
        <v>181</v>
      </c>
      <c r="C181" s="30" t="s">
        <v>10</v>
      </c>
      <c r="D181" s="32"/>
      <c r="I181"/>
      <c r="J181"/>
      <c r="K181"/>
    </row>
    <row r="182" spans="2:11" x14ac:dyDescent="0.25">
      <c r="B182" s="19" t="s">
        <v>182</v>
      </c>
      <c r="C182" s="30" t="s">
        <v>10</v>
      </c>
      <c r="D182" s="32"/>
      <c r="I182"/>
      <c r="J182"/>
      <c r="K182"/>
    </row>
    <row r="183" spans="2:11" x14ac:dyDescent="0.25">
      <c r="B183" s="19" t="s">
        <v>183</v>
      </c>
      <c r="C183" s="30" t="s">
        <v>10</v>
      </c>
      <c r="D183" s="32"/>
      <c r="I183"/>
      <c r="J183"/>
      <c r="K183"/>
    </row>
    <row r="184" spans="2:11" x14ac:dyDescent="0.25">
      <c r="B184" s="19" t="s">
        <v>184</v>
      </c>
      <c r="C184" s="30" t="s">
        <v>44</v>
      </c>
      <c r="D184" s="32"/>
      <c r="I184"/>
      <c r="J184"/>
      <c r="K184"/>
    </row>
    <row r="185" spans="2:11" x14ac:dyDescent="0.25">
      <c r="B185" s="19" t="s">
        <v>185</v>
      </c>
      <c r="C185" s="30" t="s">
        <v>16</v>
      </c>
      <c r="D185" s="32"/>
      <c r="I185"/>
      <c r="J185"/>
      <c r="K185"/>
    </row>
    <row r="186" spans="2:11" x14ac:dyDescent="0.25">
      <c r="B186" s="19" t="s">
        <v>186</v>
      </c>
      <c r="C186" s="30" t="s">
        <v>44</v>
      </c>
      <c r="D186" s="32"/>
      <c r="I186"/>
      <c r="J186"/>
      <c r="K186"/>
    </row>
    <row r="187" spans="2:11" x14ac:dyDescent="0.25">
      <c r="B187" s="19" t="s">
        <v>187</v>
      </c>
      <c r="C187" s="30" t="s">
        <v>10</v>
      </c>
      <c r="D187" s="32"/>
      <c r="I187"/>
      <c r="J187"/>
      <c r="K187"/>
    </row>
    <row r="188" spans="2:11" x14ac:dyDescent="0.25">
      <c r="B188" s="19" t="s">
        <v>188</v>
      </c>
      <c r="C188" s="30" t="s">
        <v>16</v>
      </c>
      <c r="D188" s="32"/>
      <c r="I188"/>
      <c r="J188"/>
      <c r="K188"/>
    </row>
    <row r="189" spans="2:11" x14ac:dyDescent="0.25">
      <c r="B189" s="19" t="s">
        <v>189</v>
      </c>
      <c r="C189" s="30" t="s">
        <v>16</v>
      </c>
      <c r="D189" s="32"/>
      <c r="I189"/>
      <c r="J189"/>
      <c r="K189"/>
    </row>
    <row r="190" spans="2:11" x14ac:dyDescent="0.25">
      <c r="B190" s="19" t="s">
        <v>190</v>
      </c>
      <c r="C190" s="30" t="s">
        <v>10</v>
      </c>
      <c r="D190" s="32"/>
      <c r="I190"/>
      <c r="J190"/>
      <c r="K190"/>
    </row>
    <row r="191" spans="2:11" x14ac:dyDescent="0.25">
      <c r="B191" s="19" t="s">
        <v>191</v>
      </c>
      <c r="C191" s="30" t="s">
        <v>10</v>
      </c>
      <c r="D191" s="32"/>
      <c r="I191"/>
      <c r="J191"/>
      <c r="K191"/>
    </row>
    <row r="192" spans="2:11" x14ac:dyDescent="0.25">
      <c r="B192" s="19" t="s">
        <v>192</v>
      </c>
      <c r="C192" s="30" t="s">
        <v>10</v>
      </c>
      <c r="D192" s="32"/>
      <c r="I192"/>
      <c r="J192"/>
      <c r="K192"/>
    </row>
    <row r="193" spans="2:11" x14ac:dyDescent="0.25">
      <c r="B193" s="19" t="s">
        <v>193</v>
      </c>
      <c r="C193" s="30" t="s">
        <v>10</v>
      </c>
      <c r="D193" s="32"/>
      <c r="I193"/>
      <c r="J193"/>
      <c r="K193"/>
    </row>
    <row r="194" spans="2:11" x14ac:dyDescent="0.25">
      <c r="B194" s="19" t="s">
        <v>194</v>
      </c>
      <c r="C194" s="30" t="s">
        <v>10</v>
      </c>
      <c r="D194" s="32"/>
      <c r="I194"/>
      <c r="J194"/>
      <c r="K194"/>
    </row>
    <row r="195" spans="2:11" x14ac:dyDescent="0.25">
      <c r="B195" s="19" t="s">
        <v>195</v>
      </c>
      <c r="C195" s="30" t="s">
        <v>10</v>
      </c>
      <c r="D195" s="32"/>
      <c r="I195"/>
      <c r="J195"/>
      <c r="K195"/>
    </row>
    <row r="196" spans="2:11" x14ac:dyDescent="0.25">
      <c r="B196" s="19" t="s">
        <v>196</v>
      </c>
      <c r="C196" s="30" t="s">
        <v>44</v>
      </c>
      <c r="D196" s="32"/>
      <c r="I196"/>
      <c r="J196"/>
      <c r="K196"/>
    </row>
    <row r="197" spans="2:11" x14ac:dyDescent="0.25">
      <c r="B197" s="19" t="s">
        <v>197</v>
      </c>
      <c r="C197" s="30" t="s">
        <v>10</v>
      </c>
      <c r="D197" s="32"/>
      <c r="I197"/>
      <c r="J197"/>
      <c r="K197"/>
    </row>
    <row r="198" spans="2:11" x14ac:dyDescent="0.25">
      <c r="B198" s="19" t="s">
        <v>198</v>
      </c>
      <c r="C198" s="30" t="s">
        <v>16</v>
      </c>
      <c r="D198" s="32"/>
      <c r="I198"/>
      <c r="J198"/>
      <c r="K198"/>
    </row>
    <row r="199" spans="2:11" x14ac:dyDescent="0.25">
      <c r="B199" s="19" t="s">
        <v>199</v>
      </c>
      <c r="C199" s="30" t="s">
        <v>16</v>
      </c>
      <c r="D199" s="32"/>
      <c r="I199"/>
      <c r="J199"/>
      <c r="K199"/>
    </row>
    <row r="200" spans="2:11" x14ac:dyDescent="0.25">
      <c r="B200" s="19" t="s">
        <v>200</v>
      </c>
      <c r="C200" s="30" t="s">
        <v>75</v>
      </c>
      <c r="D200" s="32"/>
      <c r="I200"/>
      <c r="J200"/>
      <c r="K200"/>
    </row>
    <row r="201" spans="2:11" x14ac:dyDescent="0.25">
      <c r="B201" s="19" t="s">
        <v>201</v>
      </c>
      <c r="C201" s="30" t="s">
        <v>10</v>
      </c>
      <c r="D201" s="32"/>
      <c r="I201"/>
      <c r="J201"/>
      <c r="K201"/>
    </row>
    <row r="202" spans="2:11" x14ac:dyDescent="0.25">
      <c r="B202" s="19" t="s">
        <v>202</v>
      </c>
      <c r="C202" s="30" t="s">
        <v>16</v>
      </c>
      <c r="D202" s="32"/>
      <c r="I202"/>
      <c r="J202"/>
      <c r="K202"/>
    </row>
    <row r="203" spans="2:11" x14ac:dyDescent="0.25">
      <c r="B203" s="19" t="s">
        <v>203</v>
      </c>
      <c r="C203" s="30" t="s">
        <v>44</v>
      </c>
      <c r="D203" s="32"/>
      <c r="I203"/>
      <c r="J203"/>
      <c r="K203"/>
    </row>
    <row r="204" spans="2:11" x14ac:dyDescent="0.25">
      <c r="B204" s="19" t="s">
        <v>204</v>
      </c>
      <c r="C204" s="30" t="s">
        <v>10</v>
      </c>
      <c r="D204" s="32"/>
      <c r="I204"/>
      <c r="J204"/>
      <c r="K204"/>
    </row>
    <row r="205" spans="2:11" x14ac:dyDescent="0.25">
      <c r="B205" s="19" t="s">
        <v>205</v>
      </c>
      <c r="C205" s="30" t="s">
        <v>10</v>
      </c>
      <c r="D205" s="32"/>
      <c r="I205"/>
      <c r="J205"/>
      <c r="K205"/>
    </row>
    <row r="206" spans="2:11" x14ac:dyDescent="0.25">
      <c r="B206" s="19" t="s">
        <v>206</v>
      </c>
      <c r="C206" s="30" t="s">
        <v>10</v>
      </c>
      <c r="D206" s="32"/>
      <c r="I206"/>
      <c r="J206"/>
      <c r="K206"/>
    </row>
    <row r="207" spans="2:11" x14ac:dyDescent="0.25">
      <c r="B207" s="19" t="s">
        <v>207</v>
      </c>
      <c r="C207" s="30" t="s">
        <v>10</v>
      </c>
      <c r="D207" s="32"/>
      <c r="I207"/>
      <c r="J207"/>
      <c r="K207"/>
    </row>
    <row r="208" spans="2:11" x14ac:dyDescent="0.25">
      <c r="B208" s="19" t="s">
        <v>208</v>
      </c>
      <c r="C208" s="30" t="s">
        <v>10</v>
      </c>
      <c r="D208" s="32"/>
      <c r="I208"/>
      <c r="J208"/>
      <c r="K208"/>
    </row>
    <row r="209" spans="2:4" x14ac:dyDescent="0.25">
      <c r="B209" s="19" t="s">
        <v>209</v>
      </c>
      <c r="C209" s="30" t="s">
        <v>10</v>
      </c>
      <c r="D209" s="32"/>
    </row>
    <row r="210" spans="2:4" x14ac:dyDescent="0.25">
      <c r="B210" s="19" t="s">
        <v>210</v>
      </c>
      <c r="C210" s="30" t="s">
        <v>10</v>
      </c>
      <c r="D210" s="32"/>
    </row>
    <row r="211" spans="2:4" x14ac:dyDescent="0.25">
      <c r="B211" s="19" t="s">
        <v>211</v>
      </c>
      <c r="C211" s="30" t="s">
        <v>10</v>
      </c>
      <c r="D211" s="32"/>
    </row>
    <row r="212" spans="2:4" x14ac:dyDescent="0.25">
      <c r="B212" s="19" t="s">
        <v>212</v>
      </c>
      <c r="C212" s="30" t="s">
        <v>10</v>
      </c>
      <c r="D212" s="32"/>
    </row>
    <row r="213" spans="2:4" x14ac:dyDescent="0.25">
      <c r="B213" s="19" t="s">
        <v>213</v>
      </c>
      <c r="C213" s="30" t="s">
        <v>10</v>
      </c>
      <c r="D213" s="32"/>
    </row>
    <row r="214" spans="2:4" x14ac:dyDescent="0.25">
      <c r="B214" s="19" t="s">
        <v>214</v>
      </c>
      <c r="C214" s="30" t="s">
        <v>10</v>
      </c>
      <c r="D214" s="32"/>
    </row>
    <row r="215" spans="2:4" x14ac:dyDescent="0.25">
      <c r="B215" s="19" t="s">
        <v>215</v>
      </c>
      <c r="C215" s="30" t="s">
        <v>10</v>
      </c>
      <c r="D215" s="32"/>
    </row>
    <row r="216" spans="2:4" x14ac:dyDescent="0.25">
      <c r="B216" s="19" t="s">
        <v>216</v>
      </c>
      <c r="C216" s="30" t="s">
        <v>16</v>
      </c>
      <c r="D216" s="32"/>
    </row>
    <row r="217" spans="2:4" x14ac:dyDescent="0.25">
      <c r="B217" s="19" t="s">
        <v>217</v>
      </c>
      <c r="C217" s="30" t="s">
        <v>16</v>
      </c>
      <c r="D217" s="32"/>
    </row>
    <row r="218" spans="2:4" x14ac:dyDescent="0.25">
      <c r="B218" s="19" t="s">
        <v>218</v>
      </c>
      <c r="C218" s="30" t="s">
        <v>10</v>
      </c>
      <c r="D218" s="32"/>
    </row>
    <row r="219" spans="2:4" x14ac:dyDescent="0.25">
      <c r="B219" s="19" t="s">
        <v>219</v>
      </c>
      <c r="C219" s="30" t="s">
        <v>16</v>
      </c>
      <c r="D219" s="32"/>
    </row>
    <row r="220" spans="2:4" x14ac:dyDescent="0.25">
      <c r="B220" s="19" t="s">
        <v>220</v>
      </c>
      <c r="C220" s="30" t="s">
        <v>10</v>
      </c>
      <c r="D220" s="32"/>
    </row>
    <row r="221" spans="2:4" x14ac:dyDescent="0.25">
      <c r="B221" s="19" t="s">
        <v>221</v>
      </c>
      <c r="C221" s="30" t="s">
        <v>10</v>
      </c>
      <c r="D221" s="32"/>
    </row>
    <row r="222" spans="2:4" x14ac:dyDescent="0.25">
      <c r="B222" s="19" t="s">
        <v>222</v>
      </c>
      <c r="C222" s="30" t="s">
        <v>10</v>
      </c>
      <c r="D222" s="32"/>
    </row>
    <row r="223" spans="2:4" x14ac:dyDescent="0.25">
      <c r="B223" s="19" t="s">
        <v>223</v>
      </c>
      <c r="C223" s="30" t="s">
        <v>10</v>
      </c>
      <c r="D223" s="32"/>
    </row>
    <row r="224" spans="2:4" x14ac:dyDescent="0.25">
      <c r="B224" s="19" t="s">
        <v>224</v>
      </c>
      <c r="C224" s="30" t="s">
        <v>75</v>
      </c>
      <c r="D224" s="32"/>
    </row>
    <row r="225" spans="2:4" x14ac:dyDescent="0.25">
      <c r="B225" s="19" t="s">
        <v>225</v>
      </c>
      <c r="C225" s="30" t="s">
        <v>10</v>
      </c>
      <c r="D225" s="32"/>
    </row>
    <row r="226" spans="2:4" x14ac:dyDescent="0.25">
      <c r="B226" s="19" t="s">
        <v>226</v>
      </c>
      <c r="C226" s="30" t="s">
        <v>44</v>
      </c>
      <c r="D226" s="32"/>
    </row>
    <row r="227" spans="2:4" x14ac:dyDescent="0.25">
      <c r="B227" s="19" t="s">
        <v>227</v>
      </c>
      <c r="C227" s="30" t="s">
        <v>10</v>
      </c>
      <c r="D227" s="32"/>
    </row>
    <row r="228" spans="2:4" x14ac:dyDescent="0.25">
      <c r="B228" s="19" t="s">
        <v>228</v>
      </c>
      <c r="C228" s="30" t="s">
        <v>16</v>
      </c>
      <c r="D228" s="32"/>
    </row>
    <row r="229" spans="2:4" x14ac:dyDescent="0.25">
      <c r="B229" s="19" t="s">
        <v>229</v>
      </c>
      <c r="C229" s="30" t="s">
        <v>16</v>
      </c>
      <c r="D229" s="32"/>
    </row>
    <row r="230" spans="2:4" x14ac:dyDescent="0.25">
      <c r="B230" s="19" t="s">
        <v>230</v>
      </c>
      <c r="C230" s="30" t="s">
        <v>16</v>
      </c>
      <c r="D230" s="32"/>
    </row>
    <row r="231" spans="2:4" x14ac:dyDescent="0.25">
      <c r="B231" s="19" t="s">
        <v>231</v>
      </c>
      <c r="C231" s="30" t="s">
        <v>10</v>
      </c>
      <c r="D231" s="32"/>
    </row>
    <row r="232" spans="2:4" x14ac:dyDescent="0.25">
      <c r="B232" s="19" t="s">
        <v>232</v>
      </c>
      <c r="C232" s="30" t="s">
        <v>10</v>
      </c>
      <c r="D232" s="32"/>
    </row>
    <row r="233" spans="2:4" x14ac:dyDescent="0.25">
      <c r="B233" s="19" t="s">
        <v>233</v>
      </c>
      <c r="C233" s="30" t="s">
        <v>10</v>
      </c>
      <c r="D233" s="32"/>
    </row>
    <row r="234" spans="2:4" x14ac:dyDescent="0.25">
      <c r="B234" s="19" t="s">
        <v>234</v>
      </c>
      <c r="C234" s="30" t="s">
        <v>10</v>
      </c>
      <c r="D234" s="32"/>
    </row>
    <row r="235" spans="2:4" x14ac:dyDescent="0.25">
      <c r="B235" s="19" t="s">
        <v>235</v>
      </c>
      <c r="C235" s="30" t="s">
        <v>10</v>
      </c>
      <c r="D235" s="32"/>
    </row>
    <row r="236" spans="2:4" x14ac:dyDescent="0.25">
      <c r="B236" s="19" t="s">
        <v>236</v>
      </c>
      <c r="C236" s="30" t="s">
        <v>44</v>
      </c>
      <c r="D236" s="32"/>
    </row>
    <row r="237" spans="2:4" x14ac:dyDescent="0.25">
      <c r="B237" s="19" t="s">
        <v>237</v>
      </c>
      <c r="C237" s="30" t="s">
        <v>10</v>
      </c>
      <c r="D237" s="32"/>
    </row>
    <row r="238" spans="2:4" x14ac:dyDescent="0.25">
      <c r="B238" s="19" t="s">
        <v>238</v>
      </c>
      <c r="C238" s="30" t="s">
        <v>16</v>
      </c>
      <c r="D238" s="32"/>
    </row>
    <row r="239" spans="2:4" x14ac:dyDescent="0.25">
      <c r="B239" s="19" t="s">
        <v>239</v>
      </c>
      <c r="C239" s="30" t="s">
        <v>16</v>
      </c>
      <c r="D239" s="32"/>
    </row>
    <row r="240" spans="2:4" x14ac:dyDescent="0.25">
      <c r="B240" s="19" t="s">
        <v>240</v>
      </c>
      <c r="C240" s="30" t="s">
        <v>16</v>
      </c>
      <c r="D240" s="32"/>
    </row>
    <row r="241" spans="2:4" x14ac:dyDescent="0.25">
      <c r="B241" s="19" t="s">
        <v>241</v>
      </c>
      <c r="C241" s="30" t="s">
        <v>10</v>
      </c>
      <c r="D241" s="32"/>
    </row>
    <row r="242" spans="2:4" x14ac:dyDescent="0.25">
      <c r="D242" s="32"/>
    </row>
    <row r="243" spans="2:4" x14ac:dyDescent="0.25">
      <c r="D243" s="32"/>
    </row>
    <row r="244" spans="2:4" x14ac:dyDescent="0.25">
      <c r="D244" s="32"/>
    </row>
    <row r="245" spans="2:4" x14ac:dyDescent="0.25">
      <c r="D245" s="32"/>
    </row>
    <row r="246" spans="2:4" x14ac:dyDescent="0.25">
      <c r="D246" s="32"/>
    </row>
    <row r="247" spans="2:4" x14ac:dyDescent="0.25">
      <c r="D247" s="32"/>
    </row>
    <row r="248" spans="2:4" x14ac:dyDescent="0.25">
      <c r="D248" s="32"/>
    </row>
    <row r="249" spans="2:4" x14ac:dyDescent="0.25">
      <c r="D249" s="32"/>
    </row>
    <row r="250" spans="2:4" x14ac:dyDescent="0.25">
      <c r="D250" s="32"/>
    </row>
    <row r="251" spans="2:4" x14ac:dyDescent="0.25">
      <c r="D251" s="32"/>
    </row>
    <row r="252" spans="2:4" x14ac:dyDescent="0.25">
      <c r="D252" s="32"/>
    </row>
    <row r="253" spans="2:4" x14ac:dyDescent="0.25">
      <c r="D253" s="32"/>
    </row>
    <row r="254" spans="2:4" x14ac:dyDescent="0.25">
      <c r="D254" s="32"/>
    </row>
    <row r="255" spans="2:4" x14ac:dyDescent="0.25">
      <c r="D255" s="32"/>
    </row>
  </sheetData>
  <sheetProtection algorithmName="SHA-512" hashValue="vMozoZLjQWem8qjdgTZS31oNEbOaX2age2otGRuGqip5stbNnY9O4oiBMAQtzglwBNKncalGj5qF/RpbO50PaQ==" saltValue="gTcQ6A5ehBr9hhcHpgz1aA==" spinCount="100000" sheet="1" objects="1" scenarios="1"/>
  <mergeCells count="6">
    <mergeCell ref="E11:F11"/>
    <mergeCell ref="R6:R21"/>
    <mergeCell ref="O4:R4"/>
    <mergeCell ref="I17:J17"/>
    <mergeCell ref="I4:J4"/>
    <mergeCell ref="E17:G17"/>
  </mergeCells>
  <phoneticPr fontId="23" type="noConversion"/>
  <pageMargins left="0.7" right="0.7" top="0.75" bottom="0.75" header="0.511811023622047" footer="0.511811023622047"/>
  <pageSetup paperSize="9" orientation="portrait" horizontalDpi="300" verticalDpi="300"/>
  <ignoredErrors>
    <ignoredError sqref="K11:K12 K13:K15 K6:M10" calculatedColumn="1"/>
  </ignoredErrors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R285"/>
  <sheetViews>
    <sheetView tabSelected="1" view="pageLayout" zoomScale="85" zoomScaleNormal="115" zoomScalePageLayoutView="85" workbookViewId="0">
      <selection activeCell="I18" sqref="I18:P18"/>
    </sheetView>
  </sheetViews>
  <sheetFormatPr defaultColWidth="7.5703125" defaultRowHeight="13.5" x14ac:dyDescent="0.25"/>
  <cols>
    <col min="1" max="1" width="4.140625" style="8" customWidth="1"/>
    <col min="2" max="2" width="8" style="8" customWidth="1"/>
    <col min="3" max="3" width="6.42578125" style="8" customWidth="1"/>
    <col min="4" max="4" width="5.5703125" style="8" customWidth="1"/>
    <col min="5" max="5" width="5.28515625" style="8" customWidth="1"/>
    <col min="6" max="6" width="11.42578125" style="8" customWidth="1"/>
    <col min="7" max="7" width="3.5703125" style="8" bestFit="1" customWidth="1"/>
    <col min="8" max="8" width="6.85546875" style="8" customWidth="1"/>
    <col min="9" max="10" width="7.5703125" style="8"/>
    <col min="11" max="13" width="7.28515625" style="8" customWidth="1"/>
    <col min="14" max="14" width="7.42578125" style="8" customWidth="1"/>
    <col min="15" max="15" width="5.5703125" style="8" customWidth="1"/>
    <col min="16" max="16" width="4.140625" style="8" customWidth="1"/>
    <col min="17" max="17" width="9.140625" style="8" bestFit="1" customWidth="1"/>
    <col min="18" max="18" width="8.85546875" style="8" bestFit="1" customWidth="1"/>
    <col min="19" max="19" width="7.5703125" style="8"/>
    <col min="20" max="20" width="9.140625" style="8" bestFit="1" customWidth="1"/>
    <col min="21" max="16384" width="7.5703125" style="8"/>
  </cols>
  <sheetData>
    <row r="1" spans="1:16" s="9" customFormat="1" ht="12.75" x14ac:dyDescent="0.25">
      <c r="A1" s="209" t="s">
        <v>407</v>
      </c>
      <c r="B1" s="210"/>
      <c r="C1" s="210"/>
      <c r="D1" s="210"/>
      <c r="E1" s="210"/>
      <c r="F1" s="210"/>
      <c r="G1" s="210"/>
      <c r="H1" s="210"/>
      <c r="I1" s="211" t="s">
        <v>408</v>
      </c>
      <c r="J1" s="212"/>
      <c r="K1" s="212"/>
      <c r="L1" s="212"/>
      <c r="M1" s="212"/>
      <c r="N1" s="212"/>
      <c r="O1" s="212"/>
      <c r="P1" s="212"/>
    </row>
    <row r="2" spans="1:16" ht="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3.5" customHeight="1" x14ac:dyDescent="0.25">
      <c r="A3" s="213"/>
      <c r="B3" s="213"/>
      <c r="C3" s="219" t="s">
        <v>242</v>
      </c>
      <c r="D3" s="220"/>
      <c r="E3" s="220"/>
      <c r="F3" s="220"/>
      <c r="G3" s="220"/>
      <c r="H3" s="220"/>
      <c r="I3" s="220"/>
      <c r="J3" s="220"/>
      <c r="K3" s="220"/>
      <c r="L3" s="220"/>
      <c r="M3" s="221"/>
      <c r="N3" s="219"/>
      <c r="O3" s="220"/>
      <c r="P3" s="220"/>
    </row>
    <row r="4" spans="1:16" ht="13.5" customHeight="1" x14ac:dyDescent="0.25">
      <c r="A4" s="213"/>
      <c r="B4" s="213"/>
      <c r="C4" s="219"/>
      <c r="D4" s="220"/>
      <c r="E4" s="220"/>
      <c r="F4" s="220"/>
      <c r="G4" s="220"/>
      <c r="H4" s="220"/>
      <c r="I4" s="220"/>
      <c r="J4" s="220"/>
      <c r="K4" s="220"/>
      <c r="L4" s="220"/>
      <c r="M4" s="221"/>
      <c r="N4" s="219"/>
      <c r="O4" s="220"/>
      <c r="P4" s="220"/>
    </row>
    <row r="5" spans="1:16" ht="13.5" customHeight="1" x14ac:dyDescent="0.25">
      <c r="A5" s="213"/>
      <c r="B5" s="213"/>
      <c r="C5" s="219"/>
      <c r="D5" s="220"/>
      <c r="E5" s="220"/>
      <c r="F5" s="220"/>
      <c r="G5" s="220"/>
      <c r="H5" s="220"/>
      <c r="I5" s="220"/>
      <c r="J5" s="220"/>
      <c r="K5" s="220"/>
      <c r="L5" s="220"/>
      <c r="M5" s="221"/>
      <c r="N5" s="219"/>
      <c r="O5" s="220"/>
      <c r="P5" s="220"/>
    </row>
    <row r="6" spans="1:16" ht="18.75" customHeight="1" x14ac:dyDescent="0.25">
      <c r="A6" s="213"/>
      <c r="B6" s="213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221"/>
      <c r="N6" s="219"/>
      <c r="O6" s="220"/>
      <c r="P6" s="220"/>
    </row>
    <row r="7" spans="1:16" ht="3.75" customHeight="1" x14ac:dyDescent="0.25">
      <c r="A7" s="1"/>
      <c r="B7" s="1"/>
      <c r="C7" s="214"/>
      <c r="D7" s="214"/>
      <c r="E7" s="214"/>
      <c r="F7" s="214"/>
      <c r="G7" s="214"/>
      <c r="H7" s="214"/>
      <c r="I7" s="214"/>
      <c r="J7" s="214"/>
      <c r="K7" s="214"/>
      <c r="L7" s="1"/>
      <c r="M7" s="1"/>
      <c r="N7" s="1"/>
      <c r="O7" s="1"/>
      <c r="P7" s="1"/>
    </row>
    <row r="8" spans="1:16" ht="13.5" customHeight="1" x14ac:dyDescent="0.25">
      <c r="A8" s="215" t="s">
        <v>409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</row>
    <row r="9" spans="1:16" x14ac:dyDescent="0.25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</row>
    <row r="10" spans="1:16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</row>
    <row r="11" spans="1:16" x14ac:dyDescent="0.25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</row>
    <row r="12" spans="1:16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</row>
    <row r="13" spans="1:16" x14ac:dyDescent="0.2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</row>
    <row r="14" spans="1:16" ht="3.75" customHeight="1" x14ac:dyDescent="0.25">
      <c r="A14" s="1"/>
      <c r="B14" s="1"/>
      <c r="C14" s="214"/>
      <c r="D14" s="214"/>
      <c r="E14" s="214"/>
      <c r="F14" s="214"/>
      <c r="G14" s="214"/>
      <c r="H14" s="214"/>
      <c r="I14" s="214"/>
      <c r="J14" s="214"/>
      <c r="K14" s="214"/>
      <c r="L14" s="1"/>
      <c r="M14" s="1"/>
      <c r="N14" s="1"/>
      <c r="O14" s="1"/>
      <c r="P14" s="1"/>
    </row>
    <row r="15" spans="1:16" ht="14.25" customHeight="1" x14ac:dyDescent="0.25">
      <c r="A15" s="216" t="s">
        <v>243</v>
      </c>
      <c r="B15" s="216"/>
      <c r="C15" s="216"/>
      <c r="D15" s="216"/>
      <c r="E15" s="216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</row>
    <row r="16" spans="1:16" ht="14.25" customHeight="1" x14ac:dyDescent="0.25">
      <c r="A16" s="216" t="s">
        <v>244</v>
      </c>
      <c r="B16" s="216"/>
      <c r="C16" s="216"/>
      <c r="D16" s="216"/>
      <c r="E16" s="216"/>
      <c r="F16" s="218"/>
      <c r="G16" s="217"/>
      <c r="H16" s="217"/>
      <c r="I16" s="217"/>
      <c r="J16" s="217"/>
      <c r="K16" s="217"/>
      <c r="L16" s="217"/>
      <c r="M16" s="217"/>
      <c r="N16" s="217"/>
      <c r="O16" s="217"/>
      <c r="P16" s="217"/>
    </row>
    <row r="17" spans="1:16" ht="14.25" customHeight="1" thickBot="1" x14ac:dyDescent="0.3">
      <c r="A17" s="273" t="s">
        <v>245</v>
      </c>
      <c r="B17" s="273"/>
      <c r="C17" s="273"/>
      <c r="D17" s="273"/>
      <c r="E17" s="273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ht="15" customHeight="1" x14ac:dyDescent="0.25">
      <c r="A18" s="275" t="s">
        <v>246</v>
      </c>
      <c r="B18" s="275"/>
      <c r="C18" s="275"/>
      <c r="D18" s="275"/>
      <c r="E18" s="275"/>
      <c r="F18" s="284"/>
      <c r="G18" s="285"/>
      <c r="H18" s="285"/>
      <c r="I18" s="222"/>
      <c r="J18" s="222"/>
      <c r="K18" s="222"/>
      <c r="L18" s="222"/>
      <c r="M18" s="222"/>
      <c r="N18" s="222"/>
      <c r="O18" s="222"/>
      <c r="P18" s="223"/>
    </row>
    <row r="19" spans="1:16" ht="15" customHeight="1" x14ac:dyDescent="0.25">
      <c r="A19" s="276" t="s">
        <v>247</v>
      </c>
      <c r="B19" s="276"/>
      <c r="C19" s="276"/>
      <c r="D19" s="276"/>
      <c r="E19" s="276"/>
      <c r="F19" s="218"/>
      <c r="G19" s="217"/>
      <c r="H19" s="217"/>
      <c r="I19" s="217"/>
      <c r="J19" s="217"/>
      <c r="K19" s="217"/>
      <c r="L19" s="217"/>
      <c r="M19" s="217"/>
      <c r="N19" s="217"/>
      <c r="O19" s="217"/>
      <c r="P19" s="217"/>
    </row>
    <row r="20" spans="1:16" ht="14.25" customHeight="1" x14ac:dyDescent="0.25">
      <c r="A20" s="216" t="s">
        <v>248</v>
      </c>
      <c r="B20" s="216"/>
      <c r="C20" s="216"/>
      <c r="D20" s="216"/>
      <c r="E20" s="216"/>
      <c r="F20" s="218"/>
      <c r="G20" s="217"/>
      <c r="H20" s="217"/>
      <c r="I20" s="217"/>
      <c r="J20" s="217"/>
      <c r="K20" s="217"/>
      <c r="L20" s="217"/>
      <c r="M20" s="217"/>
      <c r="N20" s="217"/>
      <c r="O20" s="217"/>
      <c r="P20" s="217"/>
    </row>
    <row r="21" spans="1:16" ht="14.25" customHeight="1" x14ac:dyDescent="0.25">
      <c r="A21" s="216" t="s">
        <v>249</v>
      </c>
      <c r="B21" s="216"/>
      <c r="C21" s="216"/>
      <c r="D21" s="216"/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</row>
    <row r="22" spans="1:16" ht="15" customHeight="1" x14ac:dyDescent="0.25">
      <c r="A22" s="216" t="s">
        <v>250</v>
      </c>
      <c r="B22" s="216"/>
      <c r="C22" s="216"/>
      <c r="D22" s="216"/>
      <c r="E22" s="216"/>
      <c r="F22" s="239"/>
      <c r="G22" s="240"/>
      <c r="H22" s="240"/>
      <c r="I22" s="240"/>
      <c r="J22" s="240"/>
      <c r="K22" s="359"/>
      <c r="L22" s="359"/>
      <c r="M22" s="358"/>
      <c r="N22" s="357" t="s">
        <v>251</v>
      </c>
      <c r="O22" s="360" t="str">
        <f>IFERROR(IF(VLOOKUP(F22,Com_Prov[],2,FALSE())=0,"",VLOOKUP(F22,Com_Prov[],2,FALSE())),"")</f>
        <v/>
      </c>
      <c r="P22" s="361"/>
    </row>
    <row r="23" spans="1:16" ht="14.25" customHeight="1" x14ac:dyDescent="0.25">
      <c r="A23" s="216" t="s">
        <v>252</v>
      </c>
      <c r="B23" s="216"/>
      <c r="C23" s="216"/>
      <c r="D23" s="216"/>
      <c r="E23" s="216"/>
      <c r="F23" s="217"/>
      <c r="G23" s="217"/>
      <c r="H23" s="217"/>
      <c r="I23" s="217"/>
      <c r="J23" s="217"/>
      <c r="K23" s="237"/>
      <c r="L23" s="237"/>
      <c r="M23" s="237"/>
      <c r="N23" s="237"/>
      <c r="O23" s="217"/>
      <c r="P23" s="217"/>
    </row>
    <row r="24" spans="1:16" ht="15" customHeight="1" x14ac:dyDescent="0.25">
      <c r="A24" s="216" t="s">
        <v>253</v>
      </c>
      <c r="B24" s="216"/>
      <c r="C24" s="216"/>
      <c r="D24" s="216"/>
      <c r="E24" s="216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</row>
    <row r="25" spans="1:16" ht="14.25" customHeight="1" x14ac:dyDescent="0.25">
      <c r="A25" s="216" t="s">
        <v>254</v>
      </c>
      <c r="B25" s="216"/>
      <c r="C25" s="216"/>
      <c r="D25" s="216"/>
      <c r="E25" s="216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</row>
    <row r="26" spans="1:16" ht="3.75" customHeight="1" x14ac:dyDescent="0.25">
      <c r="A26" s="10"/>
      <c r="B26" s="10"/>
      <c r="C26" s="10"/>
      <c r="D26" s="10"/>
      <c r="E26" s="1"/>
      <c r="F26" s="1"/>
      <c r="G26" s="1"/>
      <c r="H26" s="1"/>
      <c r="I26" s="1"/>
      <c r="J26" s="11"/>
      <c r="K26" s="11"/>
      <c r="L26" s="11"/>
      <c r="M26" s="11"/>
      <c r="N26" s="11"/>
      <c r="O26" s="11"/>
      <c r="P26" s="1"/>
    </row>
    <row r="27" spans="1:16" ht="15" x14ac:dyDescent="0.25">
      <c r="A27" s="193" t="s">
        <v>255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</row>
    <row r="28" spans="1:16" ht="3.75" customHeight="1" x14ac:dyDescent="0.25">
      <c r="A28" s="10"/>
      <c r="B28" s="10"/>
      <c r="C28" s="10"/>
      <c r="D28" s="10"/>
      <c r="E28" s="1"/>
      <c r="F28" s="1"/>
      <c r="G28" s="12"/>
      <c r="H28" s="1"/>
      <c r="I28" s="1"/>
      <c r="J28" s="11"/>
      <c r="K28" s="11"/>
      <c r="L28" s="11"/>
      <c r="M28" s="11"/>
      <c r="N28" s="11"/>
      <c r="O28" s="11"/>
      <c r="P28" s="1"/>
    </row>
    <row r="29" spans="1:16" ht="15" customHeight="1" x14ac:dyDescent="0.25">
      <c r="A29" s="280" t="s">
        <v>299</v>
      </c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</row>
    <row r="30" spans="1:16" ht="15" x14ac:dyDescent="0.25">
      <c r="A30" s="281" t="s">
        <v>300</v>
      </c>
      <c r="B30" s="281"/>
      <c r="C30" s="281"/>
      <c r="D30" s="225"/>
      <c r="E30" s="225"/>
      <c r="F30" s="225"/>
      <c r="G30" s="70" t="s">
        <v>301</v>
      </c>
      <c r="H30" s="224"/>
      <c r="I30" s="225"/>
      <c r="K30" s="17"/>
      <c r="L30" s="17"/>
      <c r="M30" s="17"/>
      <c r="N30" s="49"/>
      <c r="O30" s="49"/>
      <c r="P30" s="49"/>
    </row>
    <row r="31" spans="1:16" ht="15" customHeight="1" x14ac:dyDescent="0.25">
      <c r="A31" s="280" t="s">
        <v>302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</row>
    <row r="32" spans="1:16" ht="15" x14ac:dyDescent="0.25">
      <c r="A32" s="50"/>
      <c r="B32" s="50"/>
      <c r="C32" s="50"/>
      <c r="D32" s="50"/>
      <c r="E32" s="50"/>
      <c r="F32" s="17"/>
      <c r="G32" s="17"/>
      <c r="H32" s="51"/>
      <c r="I32" s="51"/>
      <c r="J32" s="17"/>
      <c r="K32" s="17"/>
      <c r="L32" s="17"/>
      <c r="M32" s="17"/>
      <c r="N32" s="49"/>
      <c r="O32" s="49"/>
      <c r="P32" s="49"/>
    </row>
    <row r="33" spans="1:16" ht="16.5" customHeight="1" x14ac:dyDescent="0.25">
      <c r="A33" s="17"/>
      <c r="B33" s="282" t="s">
        <v>303</v>
      </c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17"/>
    </row>
    <row r="34" spans="1:16" ht="15" customHeight="1" x14ac:dyDescent="0.25">
      <c r="A34" s="17"/>
      <c r="B34" s="216" t="s">
        <v>304</v>
      </c>
      <c r="C34" s="216"/>
      <c r="D34" s="216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17"/>
    </row>
    <row r="35" spans="1:16" ht="15" customHeight="1" x14ac:dyDescent="0.25">
      <c r="A35" s="17"/>
      <c r="B35" s="216" t="s">
        <v>305</v>
      </c>
      <c r="C35" s="216"/>
      <c r="D35" s="216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17"/>
    </row>
    <row r="36" spans="1:16" ht="15" customHeight="1" x14ac:dyDescent="0.25">
      <c r="A36" s="17"/>
      <c r="B36" s="216" t="s">
        <v>306</v>
      </c>
      <c r="C36" s="216"/>
      <c r="D36" s="216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17"/>
    </row>
    <row r="37" spans="1:16" ht="15" customHeight="1" x14ac:dyDescent="0.2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ht="15" customHeigh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ht="15" customHeigh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1:16" ht="15" customHeight="1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16" ht="15" customHeight="1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16" ht="15" customHeight="1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ht="15" customHeight="1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1:16" ht="1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1:16" ht="1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1:16" ht="1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1:16" ht="1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1:16" ht="15" customHeight="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1:16" ht="1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1:16" ht="1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1:16" ht="1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1:16" ht="15" customHeight="1" x14ac:dyDescent="0.25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1:16" ht="15" customHeight="1" x14ac:dyDescent="0.25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1:16" ht="15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1:16" ht="15" customHeight="1" x14ac:dyDescent="0.2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1:16" ht="4.3499999999999996" customHeight="1" x14ac:dyDescent="0.25">
      <c r="A56" s="64"/>
      <c r="B56" s="238"/>
      <c r="C56" s="238"/>
      <c r="D56" s="238"/>
      <c r="E56" s="238"/>
      <c r="F56" s="238"/>
      <c r="G56" s="238"/>
      <c r="H56" s="238"/>
      <c r="I56" s="75"/>
      <c r="J56" s="75"/>
      <c r="K56" s="75"/>
      <c r="L56" s="76"/>
      <c r="M56" s="76"/>
      <c r="N56" s="76"/>
      <c r="O56" s="76"/>
      <c r="P56" s="76"/>
    </row>
    <row r="57" spans="1:16" ht="15" customHeight="1" x14ac:dyDescent="0.25">
      <c r="A57" s="272" t="s">
        <v>332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71"/>
    </row>
    <row r="58" spans="1:16" ht="15" customHeight="1" x14ac:dyDescent="0.25">
      <c r="A58" s="272" t="s">
        <v>333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71"/>
    </row>
    <row r="59" spans="1:16" ht="15" x14ac:dyDescent="0.25">
      <c r="A59" s="63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64"/>
    </row>
    <row r="60" spans="1:16" x14ac:dyDescent="0.25">
      <c r="A60" s="210" t="str">
        <f>$A$1</f>
        <v>IRA_ImpArb_MOD04_RichAvvRea</v>
      </c>
      <c r="B60" s="210"/>
      <c r="C60" s="210"/>
      <c r="D60" s="210"/>
      <c r="E60" s="210"/>
      <c r="F60" s="210"/>
      <c r="G60" s="210"/>
      <c r="H60" s="210"/>
      <c r="I60" s="212" t="str">
        <f>$I$1</f>
        <v>vers_01/09/2024</v>
      </c>
      <c r="J60" s="212"/>
      <c r="K60" s="212"/>
      <c r="L60" s="212"/>
      <c r="M60" s="212"/>
      <c r="N60" s="212"/>
      <c r="O60" s="212"/>
      <c r="P60" s="212"/>
    </row>
    <row r="61" spans="1:16" ht="15" x14ac:dyDescent="0.25">
      <c r="A61" s="171"/>
      <c r="B61" s="172"/>
      <c r="C61" s="172"/>
      <c r="D61" s="172"/>
      <c r="E61" s="172"/>
      <c r="F61" s="173"/>
      <c r="G61" s="173"/>
      <c r="H61" s="132"/>
      <c r="I61" s="132"/>
      <c r="J61" s="174"/>
      <c r="K61" s="174"/>
      <c r="L61" s="174"/>
      <c r="M61" s="174"/>
      <c r="N61" s="174"/>
      <c r="O61" s="174"/>
      <c r="P61" s="175"/>
    </row>
    <row r="62" spans="1:16" ht="16.5" customHeight="1" x14ac:dyDescent="0.25">
      <c r="A62" s="277" t="s">
        <v>338</v>
      </c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9"/>
    </row>
    <row r="63" spans="1:16" ht="15" x14ac:dyDescent="0.25">
      <c r="A63" s="52"/>
      <c r="B63" s="53"/>
      <c r="C63" s="53"/>
      <c r="D63" s="53"/>
      <c r="E63" s="53"/>
      <c r="F63" s="54"/>
      <c r="G63" s="54"/>
      <c r="H63" s="55"/>
      <c r="I63" s="55"/>
      <c r="J63" s="54"/>
      <c r="K63" s="54"/>
      <c r="L63" s="54"/>
      <c r="M63" s="54"/>
      <c r="N63" s="56"/>
      <c r="O63" s="56"/>
      <c r="P63" s="57"/>
    </row>
    <row r="64" spans="1:16" ht="15" customHeight="1" x14ac:dyDescent="0.25">
      <c r="A64" s="58"/>
      <c r="B64" s="199" t="s">
        <v>341</v>
      </c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59"/>
    </row>
    <row r="65" spans="1:16" ht="44.25" customHeight="1" x14ac:dyDescent="0.25">
      <c r="A65" s="58"/>
      <c r="B65" s="236" t="s">
        <v>391</v>
      </c>
      <c r="C65" s="236"/>
      <c r="D65" s="236"/>
      <c r="E65" s="196" t="s">
        <v>392</v>
      </c>
      <c r="F65" s="198"/>
      <c r="G65" s="196" t="s">
        <v>393</v>
      </c>
      <c r="H65" s="197"/>
      <c r="I65" s="198"/>
      <c r="J65" s="196" t="s">
        <v>394</v>
      </c>
      <c r="K65" s="197"/>
      <c r="L65" s="198"/>
      <c r="M65" s="196" t="s">
        <v>395</v>
      </c>
      <c r="N65" s="197"/>
      <c r="O65" s="198"/>
      <c r="P65" s="59"/>
    </row>
    <row r="66" spans="1:16" ht="15" customHeight="1" x14ac:dyDescent="0.25">
      <c r="A66" s="58"/>
      <c r="B66" s="201" t="str">
        <f>Tabelle!E21</f>
        <v>Actinidia</v>
      </c>
      <c r="C66" s="201"/>
      <c r="D66" s="201"/>
      <c r="E66" s="226"/>
      <c r="F66" s="226"/>
      <c r="G66" s="227"/>
      <c r="H66" s="228"/>
      <c r="I66" s="229"/>
      <c r="J66" s="227"/>
      <c r="K66" s="228"/>
      <c r="L66" s="229"/>
      <c r="M66" s="227"/>
      <c r="N66" s="228"/>
      <c r="O66" s="229"/>
      <c r="P66" s="60"/>
    </row>
    <row r="67" spans="1:16" ht="15.6" customHeight="1" x14ac:dyDescent="0.25">
      <c r="A67" s="58"/>
      <c r="B67" s="201" t="str">
        <f>Tabelle!E22</f>
        <v>Melo</v>
      </c>
      <c r="C67" s="201"/>
      <c r="D67" s="201"/>
      <c r="E67" s="226"/>
      <c r="F67" s="226"/>
      <c r="G67" s="230"/>
      <c r="H67" s="231"/>
      <c r="I67" s="232"/>
      <c r="J67" s="230"/>
      <c r="K67" s="231"/>
      <c r="L67" s="232"/>
      <c r="M67" s="230"/>
      <c r="N67" s="231"/>
      <c r="O67" s="232"/>
      <c r="P67" s="60"/>
    </row>
    <row r="68" spans="1:16" ht="15.6" customHeight="1" x14ac:dyDescent="0.25">
      <c r="A68" s="58"/>
      <c r="B68" s="201" t="str">
        <f>Tabelle!E23</f>
        <v>Pero</v>
      </c>
      <c r="C68" s="201"/>
      <c r="D68" s="201"/>
      <c r="E68" s="226"/>
      <c r="F68" s="226"/>
      <c r="G68" s="230"/>
      <c r="H68" s="231"/>
      <c r="I68" s="232"/>
      <c r="J68" s="230"/>
      <c r="K68" s="231"/>
      <c r="L68" s="232"/>
      <c r="M68" s="230"/>
      <c r="N68" s="231"/>
      <c r="O68" s="232"/>
      <c r="P68" s="60"/>
    </row>
    <row r="69" spans="1:16" ht="15.6" customHeight="1" x14ac:dyDescent="0.25">
      <c r="A69" s="58"/>
      <c r="B69" s="201" t="str">
        <f>Tabelle!E24</f>
        <v>Pesco</v>
      </c>
      <c r="C69" s="201"/>
      <c r="D69" s="201"/>
      <c r="E69" s="226"/>
      <c r="F69" s="226"/>
      <c r="G69" s="230"/>
      <c r="H69" s="231"/>
      <c r="I69" s="232"/>
      <c r="J69" s="230"/>
      <c r="K69" s="231"/>
      <c r="L69" s="232"/>
      <c r="M69" s="230"/>
      <c r="N69" s="231"/>
      <c r="O69" s="232"/>
      <c r="P69" s="60"/>
    </row>
    <row r="70" spans="1:16" ht="15.6" customHeight="1" x14ac:dyDescent="0.25">
      <c r="A70" s="58"/>
      <c r="B70" s="201" t="str">
        <f>Tabelle!E25</f>
        <v>Olivo</v>
      </c>
      <c r="C70" s="201"/>
      <c r="D70" s="201"/>
      <c r="E70" s="226"/>
      <c r="F70" s="226"/>
      <c r="G70" s="233"/>
      <c r="H70" s="234"/>
      <c r="I70" s="235"/>
      <c r="J70" s="233"/>
      <c r="K70" s="234"/>
      <c r="L70" s="235"/>
      <c r="M70" s="233"/>
      <c r="N70" s="234"/>
      <c r="O70" s="235"/>
      <c r="P70" s="60"/>
    </row>
    <row r="71" spans="1:16" ht="5.85" customHeight="1" x14ac:dyDescent="0.25">
      <c r="A71" s="58"/>
      <c r="B71" s="141"/>
      <c r="C71" s="141"/>
      <c r="D71" s="141"/>
      <c r="E71" s="141"/>
      <c r="F71" s="142"/>
      <c r="G71" s="142"/>
      <c r="H71" s="143"/>
      <c r="I71" s="143"/>
      <c r="J71" s="61"/>
      <c r="K71" s="61"/>
      <c r="L71" s="61"/>
      <c r="M71" s="61"/>
      <c r="N71" s="61"/>
      <c r="O71" s="61"/>
      <c r="P71" s="119"/>
    </row>
    <row r="72" spans="1:16" ht="15" customHeight="1" x14ac:dyDescent="0.25">
      <c r="A72" s="58"/>
      <c r="B72" s="289" t="s">
        <v>327</v>
      </c>
      <c r="C72" s="290"/>
      <c r="D72" s="290"/>
      <c r="E72" s="291" t="str">
        <f>IF(SUM(E66:E68,E69:E70)=0,"",SUM(E66:E68,E69:E70))</f>
        <v/>
      </c>
      <c r="F72" s="291"/>
      <c r="G72" s="293"/>
      <c r="H72" s="294"/>
      <c r="I72" s="294"/>
      <c r="J72" s="294"/>
      <c r="K72" s="294"/>
      <c r="L72" s="294"/>
      <c r="M72" s="294"/>
      <c r="N72" s="294"/>
      <c r="O72" s="294"/>
      <c r="P72" s="119"/>
    </row>
    <row r="73" spans="1:16" ht="15" x14ac:dyDescent="0.25">
      <c r="A73" s="58"/>
      <c r="B73" s="50"/>
      <c r="C73" s="50"/>
      <c r="D73" s="50"/>
      <c r="E73" s="50"/>
      <c r="F73" s="17"/>
      <c r="G73" s="17"/>
      <c r="H73" s="51"/>
      <c r="I73" s="51"/>
      <c r="J73" s="17"/>
      <c r="K73" s="17"/>
      <c r="L73" s="17"/>
      <c r="M73" s="17"/>
      <c r="N73" s="49"/>
      <c r="O73" s="49"/>
      <c r="P73" s="72"/>
    </row>
    <row r="74" spans="1:16" ht="16.5" customHeight="1" x14ac:dyDescent="0.25">
      <c r="A74" s="58"/>
      <c r="B74" s="286" t="s">
        <v>342</v>
      </c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8"/>
      <c r="P74" s="119"/>
    </row>
    <row r="75" spans="1:16" ht="52.5" customHeight="1" x14ac:dyDescent="0.25">
      <c r="A75" s="58"/>
      <c r="B75" s="204" t="s">
        <v>311</v>
      </c>
      <c r="C75" s="204"/>
      <c r="D75" s="204"/>
      <c r="E75" s="204"/>
      <c r="F75" s="196" t="s">
        <v>328</v>
      </c>
      <c r="G75" s="198"/>
      <c r="H75" s="204" t="s">
        <v>312</v>
      </c>
      <c r="I75" s="204"/>
      <c r="J75" s="204" t="s">
        <v>313</v>
      </c>
      <c r="K75" s="204"/>
      <c r="L75" s="204" t="s">
        <v>314</v>
      </c>
      <c r="M75" s="204"/>
      <c r="N75" s="204" t="s">
        <v>411</v>
      </c>
      <c r="O75" s="204"/>
      <c r="P75" s="119"/>
    </row>
    <row r="76" spans="1:16" ht="15" customHeight="1" x14ac:dyDescent="0.25">
      <c r="A76" s="58"/>
      <c r="B76" s="190"/>
      <c r="C76" s="190"/>
      <c r="D76" s="190"/>
      <c r="E76" s="190"/>
      <c r="F76" s="194"/>
      <c r="G76" s="195"/>
      <c r="H76" s="292"/>
      <c r="I76" s="292"/>
      <c r="J76" s="191"/>
      <c r="K76" s="191"/>
      <c r="L76" s="191"/>
      <c r="M76" s="191"/>
      <c r="N76" s="191"/>
      <c r="O76" s="191"/>
      <c r="P76" s="119"/>
    </row>
    <row r="77" spans="1:16" ht="15" x14ac:dyDescent="0.25">
      <c r="A77" s="58"/>
      <c r="B77" s="190"/>
      <c r="C77" s="190"/>
      <c r="D77" s="190"/>
      <c r="E77" s="190"/>
      <c r="F77" s="194"/>
      <c r="G77" s="195"/>
      <c r="H77" s="292"/>
      <c r="I77" s="292"/>
      <c r="J77" s="191"/>
      <c r="K77" s="191"/>
      <c r="L77" s="191"/>
      <c r="M77" s="191"/>
      <c r="N77" s="191"/>
      <c r="O77" s="191"/>
      <c r="P77" s="119"/>
    </row>
    <row r="78" spans="1:16" ht="15" customHeight="1" x14ac:dyDescent="0.25">
      <c r="A78" s="58"/>
      <c r="B78" s="190"/>
      <c r="C78" s="190"/>
      <c r="D78" s="190"/>
      <c r="E78" s="190"/>
      <c r="F78" s="194"/>
      <c r="G78" s="195"/>
      <c r="H78" s="292"/>
      <c r="I78" s="292"/>
      <c r="J78" s="191"/>
      <c r="K78" s="191"/>
      <c r="L78" s="191"/>
      <c r="M78" s="191"/>
      <c r="N78" s="191"/>
      <c r="O78" s="191"/>
      <c r="P78" s="119"/>
    </row>
    <row r="79" spans="1:16" ht="15" x14ac:dyDescent="0.25">
      <c r="A79" s="58"/>
      <c r="B79" s="190"/>
      <c r="C79" s="190"/>
      <c r="D79" s="190"/>
      <c r="E79" s="190"/>
      <c r="F79" s="194"/>
      <c r="G79" s="195"/>
      <c r="H79" s="292"/>
      <c r="I79" s="292"/>
      <c r="J79" s="191"/>
      <c r="K79" s="191"/>
      <c r="L79" s="191"/>
      <c r="M79" s="191"/>
      <c r="N79" s="191"/>
      <c r="O79" s="191"/>
      <c r="P79" s="119"/>
    </row>
    <row r="80" spans="1:16" ht="15" customHeight="1" x14ac:dyDescent="0.25">
      <c r="A80" s="58"/>
      <c r="B80" s="190"/>
      <c r="C80" s="190"/>
      <c r="D80" s="190"/>
      <c r="E80" s="190"/>
      <c r="F80" s="194"/>
      <c r="G80" s="195"/>
      <c r="H80" s="292"/>
      <c r="I80" s="292"/>
      <c r="J80" s="191"/>
      <c r="K80" s="191"/>
      <c r="L80" s="191"/>
      <c r="M80" s="191"/>
      <c r="N80" s="191"/>
      <c r="O80" s="191"/>
      <c r="P80" s="119"/>
    </row>
    <row r="81" spans="1:16" ht="15" x14ac:dyDescent="0.25">
      <c r="A81" s="58"/>
      <c r="B81" s="190"/>
      <c r="C81" s="190"/>
      <c r="D81" s="190"/>
      <c r="E81" s="190"/>
      <c r="F81" s="194"/>
      <c r="G81" s="195"/>
      <c r="H81" s="292"/>
      <c r="I81" s="292"/>
      <c r="J81" s="191"/>
      <c r="K81" s="191"/>
      <c r="L81" s="191"/>
      <c r="M81" s="191"/>
      <c r="N81" s="191"/>
      <c r="O81" s="191"/>
      <c r="P81" s="119"/>
    </row>
    <row r="82" spans="1:16" ht="15" customHeight="1" x14ac:dyDescent="0.25">
      <c r="A82" s="58"/>
      <c r="B82" s="190"/>
      <c r="C82" s="190"/>
      <c r="D82" s="190"/>
      <c r="E82" s="190"/>
      <c r="F82" s="194"/>
      <c r="G82" s="195"/>
      <c r="H82" s="292"/>
      <c r="I82" s="292"/>
      <c r="J82" s="191"/>
      <c r="K82" s="191"/>
      <c r="L82" s="191"/>
      <c r="M82" s="191"/>
      <c r="N82" s="191"/>
      <c r="O82" s="191"/>
      <c r="P82" s="119"/>
    </row>
    <row r="83" spans="1:16" ht="15" x14ac:dyDescent="0.25">
      <c r="A83" s="58"/>
      <c r="B83" s="190"/>
      <c r="C83" s="190"/>
      <c r="D83" s="190"/>
      <c r="E83" s="190"/>
      <c r="F83" s="194"/>
      <c r="G83" s="195"/>
      <c r="H83" s="292"/>
      <c r="I83" s="292"/>
      <c r="J83" s="191"/>
      <c r="K83" s="191"/>
      <c r="L83" s="191"/>
      <c r="M83" s="191"/>
      <c r="N83" s="191"/>
      <c r="O83" s="191"/>
      <c r="P83" s="119"/>
    </row>
    <row r="84" spans="1:16" ht="15" customHeight="1" x14ac:dyDescent="0.25">
      <c r="A84" s="58"/>
      <c r="B84" s="190"/>
      <c r="C84" s="190"/>
      <c r="D84" s="190"/>
      <c r="E84" s="190"/>
      <c r="F84" s="194"/>
      <c r="G84" s="195"/>
      <c r="H84" s="292"/>
      <c r="I84" s="292"/>
      <c r="J84" s="191"/>
      <c r="K84" s="191"/>
      <c r="L84" s="191"/>
      <c r="M84" s="191"/>
      <c r="N84" s="191"/>
      <c r="O84" s="191"/>
      <c r="P84" s="119"/>
    </row>
    <row r="85" spans="1:16" ht="15" x14ac:dyDescent="0.25">
      <c r="A85" s="58"/>
      <c r="B85" s="190"/>
      <c r="C85" s="190"/>
      <c r="D85" s="190"/>
      <c r="E85" s="190"/>
      <c r="F85" s="194"/>
      <c r="G85" s="195"/>
      <c r="H85" s="292"/>
      <c r="I85" s="292"/>
      <c r="J85" s="191"/>
      <c r="K85" s="191"/>
      <c r="L85" s="191"/>
      <c r="M85" s="191"/>
      <c r="N85" s="191"/>
      <c r="O85" s="191"/>
      <c r="P85" s="119"/>
    </row>
    <row r="86" spans="1:16" ht="15" customHeight="1" x14ac:dyDescent="0.25">
      <c r="A86" s="58"/>
      <c r="B86" s="321"/>
      <c r="C86" s="322"/>
      <c r="D86" s="322"/>
      <c r="E86" s="323"/>
      <c r="F86" s="194"/>
      <c r="G86" s="195"/>
      <c r="H86" s="324"/>
      <c r="I86" s="325"/>
      <c r="J86" s="191"/>
      <c r="K86" s="191"/>
      <c r="L86" s="191"/>
      <c r="M86" s="191"/>
      <c r="N86" s="191"/>
      <c r="O86" s="191"/>
      <c r="P86" s="119"/>
    </row>
    <row r="87" spans="1:16" ht="15" x14ac:dyDescent="0.25">
      <c r="A87" s="58"/>
      <c r="B87" s="190"/>
      <c r="C87" s="190"/>
      <c r="D87" s="190"/>
      <c r="E87" s="190"/>
      <c r="F87" s="194"/>
      <c r="G87" s="195"/>
      <c r="H87" s="292"/>
      <c r="I87" s="292"/>
      <c r="J87" s="191"/>
      <c r="K87" s="191"/>
      <c r="L87" s="191"/>
      <c r="M87" s="191"/>
      <c r="N87" s="191"/>
      <c r="O87" s="191"/>
      <c r="P87" s="119"/>
    </row>
    <row r="88" spans="1:16" ht="15" customHeight="1" x14ac:dyDescent="0.25">
      <c r="A88" s="58"/>
      <c r="B88" s="321"/>
      <c r="C88" s="322"/>
      <c r="D88" s="322"/>
      <c r="E88" s="323"/>
      <c r="F88" s="194"/>
      <c r="G88" s="195"/>
      <c r="H88" s="324"/>
      <c r="I88" s="325"/>
      <c r="J88" s="191"/>
      <c r="K88" s="191"/>
      <c r="L88" s="191"/>
      <c r="M88" s="191"/>
      <c r="N88" s="191"/>
      <c r="O88" s="191"/>
      <c r="P88" s="119"/>
    </row>
    <row r="89" spans="1:16" ht="15" x14ac:dyDescent="0.25">
      <c r="A89" s="58"/>
      <c r="B89" s="190"/>
      <c r="C89" s="190"/>
      <c r="D89" s="190"/>
      <c r="E89" s="190"/>
      <c r="F89" s="194"/>
      <c r="G89" s="195"/>
      <c r="H89" s="292"/>
      <c r="I89" s="292"/>
      <c r="J89" s="191"/>
      <c r="K89" s="191"/>
      <c r="L89" s="191"/>
      <c r="M89" s="191"/>
      <c r="N89" s="191"/>
      <c r="O89" s="191"/>
      <c r="P89" s="119"/>
    </row>
    <row r="90" spans="1:16" ht="15" customHeight="1" x14ac:dyDescent="0.25">
      <c r="A90" s="58"/>
      <c r="B90" s="190"/>
      <c r="C90" s="190"/>
      <c r="D90" s="190"/>
      <c r="E90" s="190"/>
      <c r="F90" s="194"/>
      <c r="G90" s="195"/>
      <c r="H90" s="292"/>
      <c r="I90" s="292"/>
      <c r="J90" s="191"/>
      <c r="K90" s="191"/>
      <c r="L90" s="191"/>
      <c r="M90" s="191"/>
      <c r="N90" s="191"/>
      <c r="O90" s="191"/>
      <c r="P90" s="119"/>
    </row>
    <row r="91" spans="1:16" ht="5.85" customHeight="1" x14ac:dyDescent="0.25">
      <c r="A91" s="58"/>
      <c r="B91" s="141"/>
      <c r="C91" s="141"/>
      <c r="D91" s="141"/>
      <c r="E91" s="141"/>
      <c r="F91" s="142"/>
      <c r="G91" s="142"/>
      <c r="H91" s="143"/>
      <c r="I91" s="143"/>
      <c r="J91" s="61"/>
      <c r="K91" s="61"/>
      <c r="L91" s="61"/>
      <c r="M91" s="61"/>
      <c r="N91" s="61"/>
      <c r="O91" s="61"/>
      <c r="P91" s="119"/>
    </row>
    <row r="92" spans="1:16" ht="15" customHeight="1" x14ac:dyDescent="0.25">
      <c r="A92" s="58"/>
      <c r="B92" s="289" t="s">
        <v>256</v>
      </c>
      <c r="C92" s="290"/>
      <c r="D92" s="290"/>
      <c r="E92" s="290"/>
      <c r="F92" s="290"/>
      <c r="G92" s="290"/>
      <c r="H92" s="290"/>
      <c r="I92" s="335"/>
      <c r="J92" s="333" t="str">
        <f>IF(SUM(J76:J90)=0,"",SUM(J76:J90))</f>
        <v/>
      </c>
      <c r="K92" s="333"/>
      <c r="L92" s="334" t="str">
        <f>IF(SUM(L76:L90)=0,"",SUM(L76:L90))</f>
        <v/>
      </c>
      <c r="M92" s="334"/>
      <c r="N92" s="334" t="str">
        <f>IF(SUM(N76:N90)=0,"",SUM(N76:N90))</f>
        <v/>
      </c>
      <c r="O92" s="334"/>
      <c r="P92" s="119"/>
    </row>
    <row r="93" spans="1:16" ht="5.85" customHeight="1" x14ac:dyDescent="0.25">
      <c r="A93" s="58"/>
      <c r="B93" s="141"/>
      <c r="C93" s="141"/>
      <c r="D93" s="141"/>
      <c r="E93" s="141"/>
      <c r="F93" s="142"/>
      <c r="G93" s="142"/>
      <c r="H93" s="144"/>
      <c r="I93" s="144"/>
      <c r="J93" s="62"/>
      <c r="K93" s="62"/>
      <c r="L93" s="62"/>
      <c r="M93" s="62"/>
      <c r="N93" s="62"/>
      <c r="O93" s="62"/>
      <c r="P93" s="119"/>
    </row>
    <row r="94" spans="1:16" ht="15" x14ac:dyDescent="0.25">
      <c r="A94" s="58"/>
      <c r="B94" s="141"/>
      <c r="C94" s="141"/>
      <c r="D94" s="141"/>
      <c r="E94" s="141"/>
      <c r="F94" s="142"/>
      <c r="G94" s="142"/>
      <c r="H94" s="144"/>
      <c r="I94" s="144"/>
      <c r="J94" s="62"/>
      <c r="K94" s="62"/>
      <c r="L94" s="62"/>
      <c r="M94" s="62"/>
      <c r="N94" s="62"/>
      <c r="O94" s="62"/>
      <c r="P94" s="119"/>
    </row>
    <row r="95" spans="1:16" ht="4.3499999999999996" customHeight="1" x14ac:dyDescent="0.25">
      <c r="A95" s="69"/>
      <c r="B95" s="238"/>
      <c r="C95" s="238"/>
      <c r="D95" s="238"/>
      <c r="E95" s="238"/>
      <c r="F95" s="238"/>
      <c r="G95" s="238"/>
      <c r="H95" s="238"/>
      <c r="I95" s="75"/>
      <c r="J95" s="75"/>
      <c r="K95" s="75"/>
      <c r="L95" s="76"/>
      <c r="M95" s="76"/>
      <c r="N95" s="76"/>
      <c r="O95" s="76"/>
      <c r="P95" s="145"/>
    </row>
    <row r="96" spans="1:16" ht="15" customHeight="1" x14ac:dyDescent="0.25">
      <c r="A96" s="58"/>
      <c r="B96" s="203" t="s">
        <v>403</v>
      </c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119"/>
    </row>
    <row r="97" spans="1:16" ht="15" customHeight="1" x14ac:dyDescent="0.25">
      <c r="A97" s="58"/>
      <c r="B97" s="203" t="s">
        <v>396</v>
      </c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119"/>
    </row>
    <row r="98" spans="1:16" ht="15" customHeight="1" x14ac:dyDescent="0.25">
      <c r="A98" s="58"/>
      <c r="B98" s="203" t="s">
        <v>398</v>
      </c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119"/>
    </row>
    <row r="99" spans="1:16" ht="15" customHeight="1" x14ac:dyDescent="0.25">
      <c r="A99" s="58"/>
      <c r="B99" s="203" t="s">
        <v>397</v>
      </c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119"/>
    </row>
    <row r="100" spans="1:16" ht="4.3499999999999996" customHeight="1" x14ac:dyDescent="0.25">
      <c r="A100" s="58"/>
      <c r="B100" s="63"/>
      <c r="C100" s="63"/>
      <c r="D100" s="63"/>
      <c r="E100" s="63"/>
      <c r="F100" s="64"/>
      <c r="G100" s="64"/>
      <c r="H100" s="65"/>
      <c r="I100" s="65"/>
      <c r="J100" s="64"/>
      <c r="K100" s="64"/>
      <c r="L100" s="64"/>
      <c r="M100" s="64"/>
      <c r="N100" s="66"/>
      <c r="O100" s="66"/>
      <c r="P100" s="119"/>
    </row>
    <row r="101" spans="1:16" ht="15" x14ac:dyDescent="0.25">
      <c r="A101" s="58"/>
      <c r="B101" s="141"/>
      <c r="C101" s="141"/>
      <c r="D101" s="141"/>
      <c r="E101" s="141"/>
      <c r="F101" s="142"/>
      <c r="G101" s="142"/>
      <c r="H101" s="144"/>
      <c r="I101" s="144"/>
      <c r="J101" s="62"/>
      <c r="K101" s="62"/>
      <c r="L101" s="62"/>
      <c r="M101" s="62"/>
      <c r="N101" s="62"/>
      <c r="O101" s="62"/>
      <c r="P101" s="119"/>
    </row>
    <row r="102" spans="1:16" ht="15" x14ac:dyDescent="0.25">
      <c r="A102" s="58"/>
      <c r="B102" s="141"/>
      <c r="C102" s="141"/>
      <c r="D102" s="141"/>
      <c r="E102" s="141"/>
      <c r="F102" s="142"/>
      <c r="G102" s="142"/>
      <c r="H102" s="144"/>
      <c r="I102" s="144"/>
      <c r="J102" s="62"/>
      <c r="K102" s="62"/>
      <c r="L102" s="62"/>
      <c r="M102" s="62"/>
      <c r="N102" s="62"/>
      <c r="O102" s="62"/>
      <c r="P102" s="119"/>
    </row>
    <row r="103" spans="1:16" ht="15" x14ac:dyDescent="0.25">
      <c r="A103" s="58"/>
      <c r="B103" s="141"/>
      <c r="C103" s="141"/>
      <c r="D103" s="141"/>
      <c r="E103" s="141"/>
      <c r="F103" s="142"/>
      <c r="G103" s="142"/>
      <c r="H103" s="144"/>
      <c r="I103" s="144"/>
      <c r="J103" s="62"/>
      <c r="K103" s="62"/>
      <c r="L103" s="62"/>
      <c r="M103" s="62"/>
      <c r="N103" s="62"/>
      <c r="O103" s="62"/>
      <c r="P103" s="119"/>
    </row>
    <row r="104" spans="1:16" ht="15" x14ac:dyDescent="0.25">
      <c r="A104" s="58"/>
      <c r="B104" s="141"/>
      <c r="C104" s="141"/>
      <c r="D104" s="141"/>
      <c r="E104" s="141"/>
      <c r="F104" s="142"/>
      <c r="G104" s="142"/>
      <c r="H104" s="144"/>
      <c r="I104" s="144"/>
      <c r="J104" s="62"/>
      <c r="K104" s="62"/>
      <c r="L104" s="62"/>
      <c r="M104" s="62"/>
      <c r="N104" s="62"/>
      <c r="O104" s="62"/>
      <c r="P104" s="119"/>
    </row>
    <row r="105" spans="1:16" ht="15" x14ac:dyDescent="0.25">
      <c r="A105" s="58"/>
      <c r="B105" s="141"/>
      <c r="C105" s="141"/>
      <c r="D105" s="141"/>
      <c r="E105" s="141"/>
      <c r="F105" s="142"/>
      <c r="G105" s="142"/>
      <c r="H105" s="144"/>
      <c r="I105" s="144"/>
      <c r="J105" s="62"/>
      <c r="K105" s="62"/>
      <c r="L105" s="62"/>
      <c r="M105" s="62"/>
      <c r="N105" s="62"/>
      <c r="O105" s="62"/>
      <c r="P105" s="119"/>
    </row>
    <row r="106" spans="1:16" ht="15" x14ac:dyDescent="0.25">
      <c r="A106" s="58"/>
      <c r="B106" s="141"/>
      <c r="C106" s="141"/>
      <c r="D106" s="141"/>
      <c r="E106" s="141"/>
      <c r="F106" s="142"/>
      <c r="G106" s="142"/>
      <c r="H106" s="144"/>
      <c r="I106" s="144"/>
      <c r="J106" s="62"/>
      <c r="K106" s="62"/>
      <c r="L106" s="62"/>
      <c r="M106" s="62"/>
      <c r="N106" s="62"/>
      <c r="O106" s="62"/>
      <c r="P106" s="119"/>
    </row>
    <row r="107" spans="1:16" ht="15" x14ac:dyDescent="0.25">
      <c r="A107" s="58"/>
      <c r="B107" s="141"/>
      <c r="C107" s="141"/>
      <c r="D107" s="141"/>
      <c r="E107" s="141"/>
      <c r="F107" s="142"/>
      <c r="G107" s="142"/>
      <c r="H107" s="144"/>
      <c r="I107" s="144"/>
      <c r="J107" s="62"/>
      <c r="K107" s="62"/>
      <c r="L107" s="62"/>
      <c r="M107" s="62"/>
      <c r="N107" s="62"/>
      <c r="O107" s="62"/>
      <c r="P107" s="119"/>
    </row>
    <row r="108" spans="1:16" ht="15" x14ac:dyDescent="0.25">
      <c r="A108" s="58"/>
      <c r="B108" s="141"/>
      <c r="C108" s="141"/>
      <c r="D108" s="141"/>
      <c r="E108" s="141"/>
      <c r="F108" s="142"/>
      <c r="G108" s="142"/>
      <c r="H108" s="144"/>
      <c r="I108" s="144"/>
      <c r="J108" s="62"/>
      <c r="K108" s="62"/>
      <c r="L108" s="62"/>
      <c r="M108" s="62"/>
      <c r="N108" s="62"/>
      <c r="O108" s="62"/>
      <c r="P108" s="119"/>
    </row>
    <row r="109" spans="1:16" ht="15" x14ac:dyDescent="0.25">
      <c r="A109" s="58"/>
      <c r="B109" s="141"/>
      <c r="C109" s="141"/>
      <c r="D109" s="141"/>
      <c r="E109" s="141"/>
      <c r="F109" s="142"/>
      <c r="G109" s="142"/>
      <c r="H109" s="144"/>
      <c r="I109" s="144"/>
      <c r="J109" s="62"/>
      <c r="K109" s="62"/>
      <c r="L109" s="62"/>
      <c r="M109" s="62"/>
      <c r="N109" s="62"/>
      <c r="O109" s="62"/>
      <c r="P109" s="119"/>
    </row>
    <row r="110" spans="1:16" ht="15" x14ac:dyDescent="0.25">
      <c r="A110" s="182"/>
      <c r="B110" s="63"/>
      <c r="C110" s="63"/>
      <c r="D110" s="63"/>
      <c r="E110" s="63"/>
      <c r="F110" s="64"/>
      <c r="G110" s="64"/>
      <c r="H110" s="65"/>
      <c r="I110" s="65"/>
      <c r="J110" s="64"/>
      <c r="K110" s="64"/>
      <c r="L110" s="64"/>
      <c r="M110" s="64"/>
      <c r="N110" s="66"/>
      <c r="O110" s="66"/>
      <c r="P110" s="183"/>
    </row>
    <row r="111" spans="1:16" ht="15" x14ac:dyDescent="0.25">
      <c r="A111" s="50"/>
      <c r="B111" s="50"/>
      <c r="C111" s="50"/>
      <c r="D111" s="50"/>
      <c r="E111" s="50"/>
      <c r="F111" s="17"/>
      <c r="G111" s="17"/>
      <c r="H111" s="51"/>
      <c r="I111" s="51"/>
      <c r="J111" s="17"/>
      <c r="K111" s="17"/>
      <c r="L111" s="17"/>
      <c r="M111" s="17"/>
      <c r="N111" s="49"/>
      <c r="O111" s="49"/>
      <c r="P111" s="17"/>
    </row>
    <row r="112" spans="1:16" x14ac:dyDescent="0.25">
      <c r="A112" s="210" t="str">
        <f>$A$1</f>
        <v>IRA_ImpArb_MOD04_RichAvvRea</v>
      </c>
      <c r="B112" s="210"/>
      <c r="C112" s="210"/>
      <c r="D112" s="210"/>
      <c r="E112" s="210"/>
      <c r="F112" s="210"/>
      <c r="G112" s="210"/>
      <c r="H112" s="210"/>
      <c r="I112" s="212" t="str">
        <f>$I$1</f>
        <v>vers_01/09/2024</v>
      </c>
      <c r="J112" s="212"/>
      <c r="K112" s="212"/>
      <c r="L112" s="212"/>
      <c r="M112" s="212"/>
      <c r="N112" s="212"/>
      <c r="O112" s="212"/>
      <c r="P112" s="212"/>
    </row>
    <row r="113" spans="1:16" ht="15" x14ac:dyDescent="0.25">
      <c r="A113" s="50"/>
      <c r="B113" s="141"/>
      <c r="C113" s="141"/>
      <c r="D113" s="141"/>
      <c r="E113" s="141"/>
      <c r="F113" s="142"/>
      <c r="G113" s="142"/>
      <c r="H113" s="144"/>
      <c r="I113" s="144"/>
      <c r="J113" s="62"/>
      <c r="K113" s="62"/>
      <c r="L113" s="62"/>
      <c r="M113" s="62"/>
      <c r="N113" s="62"/>
      <c r="O113" s="62"/>
      <c r="P113" s="17"/>
    </row>
    <row r="114" spans="1:16" ht="16.5" customHeight="1" x14ac:dyDescent="0.25">
      <c r="A114" s="277" t="s">
        <v>339</v>
      </c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9"/>
    </row>
    <row r="115" spans="1:16" ht="16.5" customHeight="1" x14ac:dyDescent="0.25">
      <c r="A115" s="137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9"/>
    </row>
    <row r="116" spans="1:16" ht="15" x14ac:dyDescent="0.25">
      <c r="A116" s="58"/>
      <c r="B116" s="202" t="s">
        <v>404</v>
      </c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119"/>
    </row>
    <row r="117" spans="1:16" ht="15" customHeight="1" x14ac:dyDescent="0.25">
      <c r="A117" s="67" t="s">
        <v>315</v>
      </c>
      <c r="B117" s="146" t="s">
        <v>287</v>
      </c>
      <c r="C117" s="336" t="s">
        <v>405</v>
      </c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119"/>
    </row>
    <row r="118" spans="1:16" ht="15" customHeight="1" x14ac:dyDescent="0.25">
      <c r="A118" s="67" t="s">
        <v>315</v>
      </c>
      <c r="B118" s="146" t="s">
        <v>287</v>
      </c>
      <c r="C118" s="336" t="s">
        <v>406</v>
      </c>
      <c r="D118" s="336"/>
      <c r="E118" s="336"/>
      <c r="F118" s="336"/>
      <c r="G118" s="336"/>
      <c r="H118" s="336"/>
      <c r="I118" s="336"/>
      <c r="J118" s="336"/>
      <c r="K118" s="336"/>
      <c r="L118" s="336"/>
      <c r="M118" s="336"/>
      <c r="N118" s="336"/>
      <c r="O118" s="336"/>
      <c r="P118" s="119"/>
    </row>
    <row r="119" spans="1:16" ht="4.3499999999999996" customHeight="1" x14ac:dyDescent="0.25">
      <c r="A119" s="67"/>
      <c r="B119" s="17"/>
      <c r="C119" s="147"/>
      <c r="D119" s="147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8"/>
    </row>
    <row r="120" spans="1:16" ht="15" customHeight="1" x14ac:dyDescent="0.25">
      <c r="A120" s="67"/>
      <c r="B120" s="296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8"/>
      <c r="P120" s="119"/>
    </row>
    <row r="121" spans="1:16" ht="15" customHeight="1" x14ac:dyDescent="0.25">
      <c r="A121" s="67"/>
      <c r="B121" s="299"/>
      <c r="C121" s="300"/>
      <c r="D121" s="300"/>
      <c r="E121" s="300"/>
      <c r="F121" s="300"/>
      <c r="G121" s="300"/>
      <c r="H121" s="300"/>
      <c r="I121" s="300"/>
      <c r="J121" s="300"/>
      <c r="K121" s="300"/>
      <c r="L121" s="300"/>
      <c r="M121" s="300"/>
      <c r="N121" s="300"/>
      <c r="O121" s="301"/>
      <c r="P121" s="119"/>
    </row>
    <row r="122" spans="1:16" ht="15" customHeight="1" x14ac:dyDescent="0.25">
      <c r="A122" s="67"/>
      <c r="B122" s="299"/>
      <c r="C122" s="300"/>
      <c r="D122" s="300"/>
      <c r="E122" s="300"/>
      <c r="F122" s="300"/>
      <c r="G122" s="300"/>
      <c r="H122" s="300"/>
      <c r="I122" s="300"/>
      <c r="J122" s="300"/>
      <c r="K122" s="300"/>
      <c r="L122" s="300"/>
      <c r="M122" s="300"/>
      <c r="N122" s="300"/>
      <c r="O122" s="301"/>
      <c r="P122" s="119"/>
    </row>
    <row r="123" spans="1:16" ht="15" customHeight="1" x14ac:dyDescent="0.25">
      <c r="A123" s="67"/>
      <c r="B123" s="299"/>
      <c r="C123" s="300"/>
      <c r="D123" s="300"/>
      <c r="E123" s="300"/>
      <c r="F123" s="300"/>
      <c r="G123" s="300"/>
      <c r="H123" s="300"/>
      <c r="I123" s="300"/>
      <c r="J123" s="300"/>
      <c r="K123" s="300"/>
      <c r="L123" s="300"/>
      <c r="M123" s="300"/>
      <c r="N123" s="300"/>
      <c r="O123" s="301"/>
      <c r="P123" s="119"/>
    </row>
    <row r="124" spans="1:16" ht="15" customHeight="1" x14ac:dyDescent="0.25">
      <c r="A124" s="67"/>
      <c r="B124" s="299"/>
      <c r="C124" s="300"/>
      <c r="D124" s="300"/>
      <c r="E124" s="300"/>
      <c r="F124" s="300"/>
      <c r="G124" s="300"/>
      <c r="H124" s="300"/>
      <c r="I124" s="300"/>
      <c r="J124" s="300"/>
      <c r="K124" s="300"/>
      <c r="L124" s="300"/>
      <c r="M124" s="300"/>
      <c r="N124" s="300"/>
      <c r="O124" s="301"/>
      <c r="P124" s="119"/>
    </row>
    <row r="125" spans="1:16" ht="15" customHeight="1" x14ac:dyDescent="0.25">
      <c r="A125" s="67"/>
      <c r="B125" s="299"/>
      <c r="C125" s="300"/>
      <c r="D125" s="300"/>
      <c r="E125" s="300"/>
      <c r="F125" s="300"/>
      <c r="G125" s="300"/>
      <c r="H125" s="300"/>
      <c r="I125" s="300"/>
      <c r="J125" s="300"/>
      <c r="K125" s="300"/>
      <c r="L125" s="300"/>
      <c r="M125" s="300"/>
      <c r="N125" s="300"/>
      <c r="O125" s="301"/>
      <c r="P125" s="119"/>
    </row>
    <row r="126" spans="1:16" ht="15" customHeight="1" x14ac:dyDescent="0.25">
      <c r="A126" s="67"/>
      <c r="B126" s="299"/>
      <c r="C126" s="300"/>
      <c r="D126" s="300"/>
      <c r="E126" s="300"/>
      <c r="F126" s="300"/>
      <c r="G126" s="300"/>
      <c r="H126" s="300"/>
      <c r="I126" s="300"/>
      <c r="J126" s="300"/>
      <c r="K126" s="300"/>
      <c r="L126" s="300"/>
      <c r="M126" s="300"/>
      <c r="N126" s="300"/>
      <c r="O126" s="301"/>
      <c r="P126" s="119"/>
    </row>
    <row r="127" spans="1:16" ht="15" customHeight="1" x14ac:dyDescent="0.25">
      <c r="A127" s="67"/>
      <c r="B127" s="299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1"/>
      <c r="P127" s="119"/>
    </row>
    <row r="128" spans="1:16" ht="15" customHeight="1" x14ac:dyDescent="0.25">
      <c r="A128" s="67"/>
      <c r="B128" s="299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1"/>
      <c r="P128" s="119"/>
    </row>
    <row r="129" spans="1:16" ht="15" customHeight="1" x14ac:dyDescent="0.25">
      <c r="A129" s="67"/>
      <c r="B129" s="302"/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4"/>
      <c r="P129" s="119"/>
    </row>
    <row r="130" spans="1:16" ht="15" customHeight="1" x14ac:dyDescent="0.25">
      <c r="A130" s="67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19"/>
    </row>
    <row r="131" spans="1:16" ht="15" customHeight="1" x14ac:dyDescent="0.25">
      <c r="A131" s="67"/>
      <c r="B131" s="280" t="s">
        <v>316</v>
      </c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149"/>
    </row>
    <row r="132" spans="1:16" ht="15" customHeight="1" x14ac:dyDescent="0.25">
      <c r="A132" s="67"/>
      <c r="B132" s="315" t="s">
        <v>317</v>
      </c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150"/>
    </row>
    <row r="133" spans="1:16" ht="4.3499999999999996" customHeight="1" x14ac:dyDescent="0.25">
      <c r="A133" s="67"/>
      <c r="B133" s="17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0"/>
    </row>
    <row r="134" spans="1:16" ht="15" customHeight="1" x14ac:dyDescent="0.25">
      <c r="A134" s="68"/>
      <c r="B134" s="314" t="s">
        <v>318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149"/>
    </row>
    <row r="135" spans="1:16" ht="15" customHeight="1" x14ac:dyDescent="0.25">
      <c r="A135" s="69"/>
      <c r="B135" s="337" t="s">
        <v>319</v>
      </c>
      <c r="C135" s="337"/>
      <c r="D135" s="338" t="s">
        <v>320</v>
      </c>
      <c r="E135" s="338"/>
      <c r="F135" s="339"/>
      <c r="G135" s="339"/>
      <c r="H135" s="339"/>
      <c r="I135" s="339"/>
      <c r="J135" s="339"/>
      <c r="K135" s="339"/>
      <c r="L135" s="339"/>
      <c r="M135" s="339"/>
      <c r="N135" s="339"/>
      <c r="O135" s="339"/>
      <c r="P135" s="152"/>
    </row>
    <row r="136" spans="1:16" ht="15" customHeight="1" x14ac:dyDescent="0.25">
      <c r="A136" s="69"/>
      <c r="B136" s="144"/>
      <c r="C136" s="144"/>
      <c r="D136" s="120"/>
      <c r="E136" s="120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52"/>
    </row>
    <row r="137" spans="1:16" ht="15" customHeight="1" x14ac:dyDescent="0.25">
      <c r="A137" s="69"/>
      <c r="B137" s="208" t="s">
        <v>307</v>
      </c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122"/>
    </row>
    <row r="138" spans="1:16" ht="50.25" customHeight="1" x14ac:dyDescent="0.25">
      <c r="A138" s="69"/>
      <c r="B138" s="204" t="s">
        <v>308</v>
      </c>
      <c r="C138" s="204"/>
      <c r="D138" s="204" t="s">
        <v>326</v>
      </c>
      <c r="E138" s="204"/>
      <c r="F138" s="204" t="s">
        <v>309</v>
      </c>
      <c r="G138" s="204"/>
      <c r="H138" s="204" t="s">
        <v>310</v>
      </c>
      <c r="I138" s="204"/>
      <c r="J138" s="204" t="s">
        <v>412</v>
      </c>
      <c r="K138" s="204"/>
      <c r="L138" s="204" t="s">
        <v>340</v>
      </c>
      <c r="M138" s="204"/>
      <c r="N138" s="204"/>
      <c r="O138" s="204"/>
      <c r="P138" s="119"/>
    </row>
    <row r="139" spans="1:16" ht="15" customHeight="1" x14ac:dyDescent="0.25">
      <c r="A139" s="69"/>
      <c r="B139" s="201" t="str">
        <f>Tabelle!E21</f>
        <v>Actinidia</v>
      </c>
      <c r="C139" s="201"/>
      <c r="D139" s="205" t="str">
        <f>IF(SUMIFS(tAllegatoA[Superficie impianto (mq)1],tAllegatoA[Specie arborea4],B139)=0,"",SUMIFS(tAllegatoA[Superficie impianto (mq)1],tAllegatoA[Specie arborea4],B139))</f>
        <v/>
      </c>
      <c r="E139" s="205"/>
      <c r="F139" s="332" t="str">
        <f>_xlfn.CONCAT(TEXT(VLOOKUP(B139,tCostoAmmissibile[],3,FALSE),"#.##0,00"))</f>
        <v>50.000,00</v>
      </c>
      <c r="G139" s="332"/>
      <c r="H139" s="207" t="str">
        <f>IF(D139="","",_xlfn.CONCAT(TEXT((D139/convhamq)*VLOOKUP(B139,tCostoAmmissibile[],3,FALSE),"#.##0,00")))</f>
        <v/>
      </c>
      <c r="I139" s="207"/>
      <c r="J139" s="206"/>
      <c r="K139" s="206"/>
      <c r="L139" s="178">
        <f>IF(M139="",0,IF(J139=0,0,MIN(ROUNDDOWN((VLOOKUP(B139,tCostoAmmissibile[],3,FALSE)-(M139/(D139/convhamq)))/1000,0),5)))</f>
        <v>0</v>
      </c>
      <c r="M139" s="330" t="str">
        <f>IFERROR(IF(OR(AND(H139="",J139=0),J139=""),"",MIN((D139/convhamq)*VLOOKUP(B139,tCostoAmmissibile[],3,FALSE),J139)),"")</f>
        <v/>
      </c>
      <c r="N139" s="330"/>
      <c r="O139" s="331"/>
      <c r="P139" s="119"/>
    </row>
    <row r="140" spans="1:16" ht="15.6" customHeight="1" x14ac:dyDescent="0.25">
      <c r="A140" s="69"/>
      <c r="B140" s="201" t="str">
        <f>Tabelle!E22</f>
        <v>Melo</v>
      </c>
      <c r="C140" s="201"/>
      <c r="D140" s="205" t="str">
        <f>IF(SUMIFS(tAllegatoA[Superficie impianto (mq)1],tAllegatoA[Specie arborea4],B140)=0,"",SUMIFS(tAllegatoA[Superficie impianto (mq)1],tAllegatoA[Specie arborea4],B140))</f>
        <v/>
      </c>
      <c r="E140" s="205"/>
      <c r="F140" s="332" t="str">
        <f>_xlfn.CONCAT(TEXT(VLOOKUP(B140,tCostoAmmissibile[],3,FALSE),"#.##0,00"))</f>
        <v>50.000,00</v>
      </c>
      <c r="G140" s="332"/>
      <c r="H140" s="207" t="str">
        <f>IF(D140="","",_xlfn.CONCAT(TEXT((D140/convhamq)*VLOOKUP(B140,tCostoAmmissibile[],3,FALSE),"#.##0,00")))</f>
        <v/>
      </c>
      <c r="I140" s="207"/>
      <c r="J140" s="206"/>
      <c r="K140" s="206"/>
      <c r="L140" s="178">
        <f>IF(M140="",0,IF(J140=0,0,MIN(ROUNDDOWN((VLOOKUP(B140,tCostoAmmissibile[],3,FALSE)-(M140/(D140/convhamq)))/1000,0),5)))</f>
        <v>0</v>
      </c>
      <c r="M140" s="330" t="str">
        <f>IFERROR(IF(OR(AND(H140="",J140=0),J140=""),"",MIN((D140/convhamq)*VLOOKUP(B140,tCostoAmmissibile[],3,FALSE),J140)),"")</f>
        <v/>
      </c>
      <c r="N140" s="330"/>
      <c r="O140" s="331"/>
      <c r="P140" s="119"/>
    </row>
    <row r="141" spans="1:16" ht="15.6" customHeight="1" x14ac:dyDescent="0.25">
      <c r="A141" s="69"/>
      <c r="B141" s="201" t="str">
        <f>Tabelle!E23</f>
        <v>Pero</v>
      </c>
      <c r="C141" s="201"/>
      <c r="D141" s="205" t="str">
        <f>IF(SUMIFS(tAllegatoA[Superficie impianto (mq)1],tAllegatoA[Specie arborea4],B141)=0,"",SUMIFS(tAllegatoA[Superficie impianto (mq)1],tAllegatoA[Specie arborea4],B141))</f>
        <v/>
      </c>
      <c r="E141" s="205"/>
      <c r="F141" s="332" t="str">
        <f>_xlfn.CONCAT(TEXT(VLOOKUP(B141,tCostoAmmissibile[],3,FALSE),"#.##0,00"))</f>
        <v>50.000,00</v>
      </c>
      <c r="G141" s="332"/>
      <c r="H141" s="207" t="str">
        <f>IF(D141="","",_xlfn.CONCAT(TEXT((D141/convhamq)*VLOOKUP(B141,tCostoAmmissibile[],3,FALSE),"#.##0,00")))</f>
        <v/>
      </c>
      <c r="I141" s="207"/>
      <c r="J141" s="206"/>
      <c r="K141" s="206"/>
      <c r="L141" s="178">
        <f>IF(M141="",0,IF(J141=0,0,MIN(ROUNDDOWN((VLOOKUP(B141,tCostoAmmissibile[],3,FALSE)-(M141/(D141/convhamq)))/1000,0),5)))</f>
        <v>0</v>
      </c>
      <c r="M141" s="330" t="str">
        <f>IFERROR(IF(OR(AND(H141="",J141=0),J141=""),"",MIN((D141/convhamq)*VLOOKUP(B141,tCostoAmmissibile[],3,FALSE),J141)),"")</f>
        <v/>
      </c>
      <c r="N141" s="330"/>
      <c r="O141" s="331"/>
      <c r="P141" s="119"/>
    </row>
    <row r="142" spans="1:16" ht="15.6" customHeight="1" x14ac:dyDescent="0.25">
      <c r="A142" s="69"/>
      <c r="B142" s="201" t="str">
        <f>Tabelle!E24</f>
        <v>Pesco</v>
      </c>
      <c r="C142" s="201"/>
      <c r="D142" s="205" t="str">
        <f>IF(SUMIFS(tAllegatoA[Superficie impianto (mq)1],tAllegatoA[Specie arborea4],B142)=0,"",SUMIFS(tAllegatoA[Superficie impianto (mq)1],tAllegatoA[Specie arborea4],B142))</f>
        <v/>
      </c>
      <c r="E142" s="205"/>
      <c r="F142" s="332" t="str">
        <f>_xlfn.CONCAT(TEXT(VLOOKUP(B142,tCostoAmmissibile[],3,FALSE),"#.##0,00"))</f>
        <v>11.000,00</v>
      </c>
      <c r="G142" s="332"/>
      <c r="H142" s="207" t="str">
        <f>IF(D142="","",_xlfn.CONCAT(TEXT((D142/convhamq)*VLOOKUP(B142,tCostoAmmissibile[],3,FALSE),"#.##0,00")))</f>
        <v/>
      </c>
      <c r="I142" s="207"/>
      <c r="J142" s="206"/>
      <c r="K142" s="206"/>
      <c r="L142" s="178">
        <f>IF(M142="",0,IF(J142=0,0,MIN(ROUNDDOWN((VLOOKUP(B142,tCostoAmmissibile[],3,FALSE)-(M142/(D142/convhamq)))/1000,0),5)))</f>
        <v>0</v>
      </c>
      <c r="M142" s="330" t="str">
        <f>IFERROR(IF(OR(AND(H142="",J142=0),J142=""),"",MIN((D142/convhamq)*VLOOKUP(B142,tCostoAmmissibile[],3,FALSE),J142)),"")</f>
        <v/>
      </c>
      <c r="N142" s="330"/>
      <c r="O142" s="331"/>
      <c r="P142" s="119"/>
    </row>
    <row r="143" spans="1:16" ht="15.6" customHeight="1" x14ac:dyDescent="0.25">
      <c r="A143" s="69"/>
      <c r="B143" s="201" t="str">
        <f>Tabelle!E25</f>
        <v>Olivo</v>
      </c>
      <c r="C143" s="201"/>
      <c r="D143" s="205" t="str">
        <f>IF(SUMIFS(tAllegatoA[Superficie impianto (mq)1],tAllegatoA[Specie arborea4],B143)=0,"",SUMIFS(tAllegatoA[Superficie impianto (mq)1],tAllegatoA[Specie arborea4],B143))</f>
        <v/>
      </c>
      <c r="E143" s="205"/>
      <c r="F143" s="332" t="str">
        <f>_xlfn.CONCAT(TEXT(VLOOKUP(B143,tCostoAmmissibile[],3,FALSE),"#.##0,00"))</f>
        <v>11.000,00</v>
      </c>
      <c r="G143" s="332"/>
      <c r="H143" s="207" t="str">
        <f>IF(D143="","",_xlfn.CONCAT(TEXT((D143/convhamq)*VLOOKUP(B143,tCostoAmmissibile[],3,FALSE),"#.##0,00")))</f>
        <v/>
      </c>
      <c r="I143" s="207"/>
      <c r="J143" s="206"/>
      <c r="K143" s="206"/>
      <c r="L143" s="178">
        <f>IF(M143="",0,IF(J143=0,0,MIN(ROUNDDOWN((VLOOKUP(B143,tCostoAmmissibile[],3,FALSE)-(M143/(D143/convhamq)))/1000,0),5)))</f>
        <v>0</v>
      </c>
      <c r="M143" s="330" t="str">
        <f>IFERROR(IF(OR(AND(H143="",J143=0),J143=""),"",MIN((D143/convhamq)*VLOOKUP(B143,tCostoAmmissibile[],3,FALSE),J143)),"")</f>
        <v/>
      </c>
      <c r="N143" s="330"/>
      <c r="O143" s="331"/>
      <c r="P143" s="119"/>
    </row>
    <row r="144" spans="1:16" ht="5.85" customHeight="1" x14ac:dyDescent="0.25">
      <c r="A144" s="69"/>
      <c r="B144" s="141"/>
      <c r="C144" s="141"/>
      <c r="D144" s="141"/>
      <c r="E144" s="141"/>
      <c r="F144" s="142"/>
      <c r="G144" s="142"/>
      <c r="H144" s="143"/>
      <c r="I144" s="143"/>
      <c r="J144" s="61"/>
      <c r="K144" s="61"/>
      <c r="L144" s="61"/>
      <c r="M144" s="61"/>
      <c r="N144" s="61"/>
      <c r="O144" s="61"/>
      <c r="P144" s="119"/>
    </row>
    <row r="145" spans="1:18" ht="15" customHeight="1" x14ac:dyDescent="0.25">
      <c r="A145" s="69"/>
      <c r="B145" s="289" t="s">
        <v>256</v>
      </c>
      <c r="C145" s="290"/>
      <c r="D145" s="309" t="str">
        <f>IF(SUM(D139:D143)=0,"",SUM(D139:D143))</f>
        <v/>
      </c>
      <c r="E145" s="309"/>
      <c r="F145" s="311"/>
      <c r="G145" s="311"/>
      <c r="H145" s="311"/>
      <c r="I145" s="311"/>
      <c r="J145" s="310" t="str">
        <f>IF(SUM(J139:J143)=0,"",SUM(J139:J143))</f>
        <v/>
      </c>
      <c r="K145" s="310"/>
      <c r="M145" s="305" t="str">
        <f>IF(SUM(M139:M143)=0,"",SUM(M139:M143))</f>
        <v/>
      </c>
      <c r="N145" s="305"/>
      <c r="O145" s="305"/>
      <c r="P145" s="119"/>
    </row>
    <row r="146" spans="1:18" ht="5.85" customHeight="1" x14ac:dyDescent="0.25">
      <c r="A146" s="69"/>
      <c r="B146" s="141"/>
      <c r="C146" s="141"/>
      <c r="D146" s="141"/>
      <c r="E146" s="141"/>
      <c r="F146" s="142"/>
      <c r="G146" s="142"/>
      <c r="H146" s="144"/>
      <c r="I146" s="144"/>
      <c r="J146" s="62"/>
      <c r="K146" s="62"/>
      <c r="L146" s="62"/>
      <c r="M146" s="61"/>
      <c r="N146" s="61"/>
      <c r="O146" s="61"/>
      <c r="P146" s="119"/>
    </row>
    <row r="147" spans="1:18" ht="14.45" customHeight="1" x14ac:dyDescent="0.25">
      <c r="A147" s="69"/>
      <c r="B147" s="307" t="s">
        <v>413</v>
      </c>
      <c r="C147" s="308"/>
      <c r="D147" s="308"/>
      <c r="E147" s="308"/>
      <c r="F147" s="308"/>
      <c r="G147" s="308"/>
      <c r="H147" s="308"/>
      <c r="I147" s="308"/>
      <c r="J147" s="308"/>
      <c r="K147" s="308"/>
      <c r="L147" s="73"/>
      <c r="M147" s="305" t="str">
        <f>IF(G66=0,"",G66)</f>
        <v/>
      </c>
      <c r="N147" s="305"/>
      <c r="O147" s="305"/>
      <c r="P147" s="119"/>
    </row>
    <row r="148" spans="1:18" ht="5.85" customHeight="1" x14ac:dyDescent="0.25">
      <c r="A148" s="69"/>
      <c r="B148" s="153"/>
      <c r="C148" s="153"/>
      <c r="D148" s="153"/>
      <c r="E148" s="153"/>
      <c r="F148" s="154"/>
      <c r="G148" s="154"/>
      <c r="H148" s="155"/>
      <c r="I148" s="155"/>
      <c r="J148" s="74"/>
      <c r="K148" s="74"/>
      <c r="L148" s="74"/>
      <c r="M148" s="61"/>
      <c r="N148" s="61"/>
      <c r="O148" s="61"/>
      <c r="P148" s="119"/>
    </row>
    <row r="149" spans="1:18" ht="14.45" customHeight="1" x14ac:dyDescent="0.25">
      <c r="A149" s="69"/>
      <c r="B149" s="328" t="s">
        <v>329</v>
      </c>
      <c r="C149" s="329"/>
      <c r="D149" s="329"/>
      <c r="E149" s="329"/>
      <c r="F149" s="329"/>
      <c r="G149" s="329"/>
      <c r="H149" s="329"/>
      <c r="I149" s="329"/>
      <c r="J149" s="329"/>
      <c r="K149" s="329"/>
      <c r="L149" s="73">
        <f>IF(SUM(M139:M141)&lt;M149,0,SUM(M139:M141))</f>
        <v>0</v>
      </c>
      <c r="M149" s="305">
        <f>VLOOKUP(B139,tCostoAmmissibile[],2,FALSE)</f>
        <v>35000</v>
      </c>
      <c r="N149" s="305"/>
      <c r="O149" s="305"/>
      <c r="P149" s="119"/>
      <c r="R149" s="176"/>
    </row>
    <row r="150" spans="1:18" ht="14.45" customHeight="1" x14ac:dyDescent="0.25">
      <c r="A150" s="69"/>
      <c r="B150" s="328" t="s">
        <v>330</v>
      </c>
      <c r="C150" s="329"/>
      <c r="D150" s="329"/>
      <c r="E150" s="329"/>
      <c r="F150" s="329"/>
      <c r="G150" s="329"/>
      <c r="H150" s="329"/>
      <c r="I150" s="329"/>
      <c r="J150" s="329"/>
      <c r="K150" s="329"/>
      <c r="L150" s="73">
        <f>IF(SUM(M142:M143)&lt;M150,0,SUM(M142:M143))</f>
        <v>0</v>
      </c>
      <c r="M150" s="305">
        <f>VLOOKUP(B143,tCostoAmmissibile[],2,FALSE)</f>
        <v>5000</v>
      </c>
      <c r="N150" s="305"/>
      <c r="O150" s="305"/>
      <c r="P150" s="119"/>
      <c r="R150" s="176"/>
    </row>
    <row r="151" spans="1:18" ht="5.85" customHeight="1" x14ac:dyDescent="0.25">
      <c r="A151" s="69"/>
      <c r="B151" s="153"/>
      <c r="C151" s="153"/>
      <c r="D151" s="153"/>
      <c r="E151" s="153"/>
      <c r="F151" s="154"/>
      <c r="G151" s="154"/>
      <c r="H151" s="155"/>
      <c r="I151" s="155"/>
      <c r="J151" s="74"/>
      <c r="K151" s="74"/>
      <c r="L151" s="74"/>
      <c r="M151" s="61"/>
      <c r="N151" s="61"/>
      <c r="O151" s="61"/>
      <c r="P151" s="119"/>
    </row>
    <row r="152" spans="1:18" ht="14.45" customHeight="1" x14ac:dyDescent="0.25">
      <c r="A152" s="69"/>
      <c r="B152" s="307" t="s">
        <v>331</v>
      </c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5" t="str">
        <f>IF(OR(D145&lt;LimMinSup,AND(SUM(M139:M141)&lt;M149,SUM(M142:M143)&lt;M150)),"",MIN(M147,SUM(L149,L150),LimMaxAmm))</f>
        <v/>
      </c>
      <c r="N152" s="305"/>
      <c r="O152" s="305"/>
      <c r="P152" s="119"/>
      <c r="Q152" s="177"/>
    </row>
    <row r="153" spans="1:18" ht="14.45" customHeight="1" x14ac:dyDescent="0.25">
      <c r="A153" s="69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1"/>
      <c r="N153" s="131"/>
      <c r="O153" s="131"/>
      <c r="P153" s="119"/>
    </row>
    <row r="154" spans="1:18" ht="14.45" customHeight="1" x14ac:dyDescent="0.25">
      <c r="A154" s="69"/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5"/>
      <c r="N154" s="135"/>
      <c r="O154" s="135"/>
      <c r="P154" s="119"/>
    </row>
    <row r="155" spans="1:18" ht="14.45" customHeight="1" x14ac:dyDescent="0.25">
      <c r="A155" s="69"/>
      <c r="B155" s="134"/>
      <c r="C155" s="134"/>
      <c r="D155" s="134"/>
      <c r="E155" s="134"/>
      <c r="F155" s="134"/>
      <c r="G155" s="134"/>
      <c r="H155" s="134"/>
      <c r="I155" s="134"/>
      <c r="J155" s="134"/>
      <c r="K155" s="134"/>
      <c r="L155" s="134"/>
      <c r="M155" s="135"/>
      <c r="N155" s="135"/>
      <c r="O155" s="135"/>
      <c r="P155" s="119"/>
    </row>
    <row r="156" spans="1:18" ht="14.45" customHeight="1" x14ac:dyDescent="0.25">
      <c r="A156" s="69"/>
      <c r="B156" s="134"/>
      <c r="C156" s="134"/>
      <c r="D156" s="134"/>
      <c r="E156" s="134"/>
      <c r="F156" s="134"/>
      <c r="G156" s="134"/>
      <c r="H156" s="134"/>
      <c r="I156" s="134"/>
      <c r="J156" s="134"/>
      <c r="K156" s="134"/>
      <c r="L156" s="134"/>
      <c r="M156" s="135"/>
      <c r="N156" s="135"/>
      <c r="O156" s="135"/>
      <c r="P156" s="119"/>
    </row>
    <row r="157" spans="1:18" ht="4.3499999999999996" customHeight="1" x14ac:dyDescent="0.25">
      <c r="A157" s="69"/>
      <c r="B157" s="238"/>
      <c r="C157" s="238"/>
      <c r="D157" s="238"/>
      <c r="E157" s="238"/>
      <c r="F157" s="238"/>
      <c r="G157" s="238"/>
      <c r="H157" s="238"/>
      <c r="I157" s="75"/>
      <c r="J157" s="75"/>
      <c r="K157" s="75"/>
      <c r="L157" s="76"/>
      <c r="M157" s="76"/>
      <c r="N157" s="76"/>
      <c r="O157" s="76"/>
      <c r="P157" s="145"/>
    </row>
    <row r="158" spans="1:18" ht="13.5" customHeight="1" x14ac:dyDescent="0.25">
      <c r="A158" s="69"/>
      <c r="B158" s="272" t="s">
        <v>399</v>
      </c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161"/>
    </row>
    <row r="159" spans="1:18" ht="13.5" customHeight="1" x14ac:dyDescent="0.25">
      <c r="A159" s="69"/>
      <c r="B159" s="326" t="s">
        <v>334</v>
      </c>
      <c r="C159" s="326"/>
      <c r="D159" s="326"/>
      <c r="E159" s="326"/>
      <c r="F159" s="326"/>
      <c r="G159" s="326"/>
      <c r="H159" s="326"/>
      <c r="I159" s="326"/>
      <c r="J159" s="326"/>
      <c r="K159" s="326"/>
      <c r="L159" s="326"/>
      <c r="M159" s="326"/>
      <c r="N159" s="326"/>
      <c r="O159" s="326"/>
      <c r="P159" s="162"/>
    </row>
    <row r="160" spans="1:18" x14ac:dyDescent="0.25">
      <c r="A160" s="69"/>
      <c r="B160" s="327" t="s">
        <v>335</v>
      </c>
      <c r="C160" s="327"/>
      <c r="D160" s="327"/>
      <c r="E160" s="327"/>
      <c r="F160" s="327"/>
      <c r="G160" s="327"/>
      <c r="H160" s="327"/>
      <c r="I160" s="327"/>
      <c r="J160" s="327"/>
      <c r="K160" s="327"/>
      <c r="L160" s="327"/>
      <c r="M160" s="327"/>
      <c r="N160" s="327"/>
      <c r="O160" s="327"/>
      <c r="P160" s="162"/>
    </row>
    <row r="161" spans="1:16" x14ac:dyDescent="0.25">
      <c r="A161" s="69"/>
      <c r="B161" s="327" t="s">
        <v>336</v>
      </c>
      <c r="C161" s="327"/>
      <c r="D161" s="327"/>
      <c r="E161" s="327"/>
      <c r="F161" s="327"/>
      <c r="G161" s="327"/>
      <c r="H161" s="327"/>
      <c r="I161" s="327"/>
      <c r="J161" s="327"/>
      <c r="K161" s="327"/>
      <c r="L161" s="327"/>
      <c r="M161" s="327"/>
      <c r="N161" s="327"/>
      <c r="O161" s="327"/>
      <c r="P161" s="162"/>
    </row>
    <row r="162" spans="1:16" ht="14.25" customHeight="1" x14ac:dyDescent="0.25">
      <c r="A162" s="69"/>
      <c r="B162" s="203" t="s">
        <v>382</v>
      </c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140"/>
    </row>
    <row r="163" spans="1:16" x14ac:dyDescent="0.25">
      <c r="A163" s="69"/>
      <c r="B163" s="306" t="s">
        <v>400</v>
      </c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140"/>
    </row>
    <row r="164" spans="1:16" ht="14.25" customHeight="1" x14ac:dyDescent="0.25">
      <c r="A164" s="69"/>
      <c r="B164" s="203" t="s">
        <v>337</v>
      </c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140"/>
    </row>
    <row r="165" spans="1:16" ht="14.25" customHeight="1" x14ac:dyDescent="0.25">
      <c r="A165" s="69"/>
      <c r="B165" s="203" t="s">
        <v>383</v>
      </c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140"/>
    </row>
    <row r="166" spans="1:16" ht="14.25" customHeight="1" x14ac:dyDescent="0.25">
      <c r="A166" s="69"/>
      <c r="B166" s="203" t="s">
        <v>381</v>
      </c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140"/>
    </row>
    <row r="167" spans="1:16" ht="4.3499999999999996" customHeight="1" x14ac:dyDescent="0.25">
      <c r="A167" s="69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140"/>
    </row>
    <row r="168" spans="1:16" x14ac:dyDescent="0.25">
      <c r="A168" s="6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40"/>
    </row>
    <row r="169" spans="1:16" x14ac:dyDescent="0.25">
      <c r="A169" s="210" t="str">
        <f>$A$1</f>
        <v>IRA_ImpArb_MOD04_RichAvvRea</v>
      </c>
      <c r="B169" s="210"/>
      <c r="C169" s="210"/>
      <c r="D169" s="210"/>
      <c r="E169" s="210"/>
      <c r="F169" s="210"/>
      <c r="G169" s="210"/>
      <c r="H169" s="210"/>
      <c r="I169" s="212" t="str">
        <f>$I$1</f>
        <v>vers_01/09/2024</v>
      </c>
      <c r="J169" s="212"/>
      <c r="K169" s="212"/>
      <c r="L169" s="212"/>
      <c r="M169" s="212"/>
      <c r="N169" s="212"/>
      <c r="O169" s="212"/>
      <c r="P169" s="212"/>
    </row>
    <row r="170" spans="1:16" ht="15" x14ac:dyDescent="0.25">
      <c r="A170" s="50"/>
      <c r="B170" s="141"/>
      <c r="C170" s="141"/>
      <c r="D170" s="141"/>
      <c r="E170" s="141"/>
      <c r="F170" s="142"/>
      <c r="G170" s="142"/>
      <c r="H170" s="144"/>
      <c r="I170" s="144"/>
      <c r="J170" s="62"/>
      <c r="K170" s="62"/>
      <c r="L170" s="62"/>
      <c r="M170" s="62"/>
      <c r="N170" s="62"/>
      <c r="O170" s="62"/>
      <c r="P170" s="17"/>
    </row>
    <row r="171" spans="1:16" ht="15" customHeight="1" x14ac:dyDescent="0.25">
      <c r="A171" s="67" t="s">
        <v>315</v>
      </c>
      <c r="B171" s="314" t="s">
        <v>373</v>
      </c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119"/>
    </row>
    <row r="172" spans="1:16" ht="15" customHeight="1" x14ac:dyDescent="0.25">
      <c r="A172" s="67" t="s">
        <v>315</v>
      </c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119"/>
    </row>
    <row r="173" spans="1:16" ht="4.3499999999999996" customHeight="1" x14ac:dyDescent="0.25">
      <c r="A173" s="67"/>
      <c r="B173" s="17"/>
      <c r="C173" s="147"/>
      <c r="D173" s="147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8"/>
    </row>
    <row r="174" spans="1:16" ht="15" customHeight="1" x14ac:dyDescent="0.25">
      <c r="A174" s="67"/>
      <c r="B174" s="296"/>
      <c r="C174" s="297"/>
      <c r="D174" s="297"/>
      <c r="E174" s="297"/>
      <c r="F174" s="297"/>
      <c r="G174" s="297"/>
      <c r="H174" s="297"/>
      <c r="I174" s="297"/>
      <c r="J174" s="297"/>
      <c r="K174" s="297"/>
      <c r="L174" s="297"/>
      <c r="M174" s="297"/>
      <c r="N174" s="297"/>
      <c r="O174" s="298"/>
      <c r="P174" s="119"/>
    </row>
    <row r="175" spans="1:16" ht="15" customHeight="1" x14ac:dyDescent="0.25">
      <c r="A175" s="67"/>
      <c r="B175" s="299"/>
      <c r="C175" s="300"/>
      <c r="D175" s="300"/>
      <c r="E175" s="300"/>
      <c r="F175" s="300"/>
      <c r="G175" s="300"/>
      <c r="H175" s="300"/>
      <c r="I175" s="300"/>
      <c r="J175" s="300"/>
      <c r="K175" s="300"/>
      <c r="L175" s="300"/>
      <c r="M175" s="300"/>
      <c r="N175" s="300"/>
      <c r="O175" s="301"/>
      <c r="P175" s="119"/>
    </row>
    <row r="176" spans="1:16" ht="15" customHeight="1" x14ac:dyDescent="0.25">
      <c r="A176" s="67"/>
      <c r="B176" s="299"/>
      <c r="C176" s="300"/>
      <c r="D176" s="300"/>
      <c r="E176" s="300"/>
      <c r="F176" s="300"/>
      <c r="G176" s="300"/>
      <c r="H176" s="300"/>
      <c r="I176" s="300"/>
      <c r="J176" s="300"/>
      <c r="K176" s="300"/>
      <c r="L176" s="300"/>
      <c r="M176" s="300"/>
      <c r="N176" s="300"/>
      <c r="O176" s="301"/>
      <c r="P176" s="119"/>
    </row>
    <row r="177" spans="1:16" ht="15" customHeight="1" x14ac:dyDescent="0.25">
      <c r="A177" s="67"/>
      <c r="B177" s="299"/>
      <c r="C177" s="300"/>
      <c r="D177" s="300"/>
      <c r="E177" s="300"/>
      <c r="F177" s="300"/>
      <c r="G177" s="300"/>
      <c r="H177" s="300"/>
      <c r="I177" s="300"/>
      <c r="J177" s="300"/>
      <c r="K177" s="300"/>
      <c r="L177" s="300"/>
      <c r="M177" s="300"/>
      <c r="N177" s="300"/>
      <c r="O177" s="301"/>
      <c r="P177" s="119"/>
    </row>
    <row r="178" spans="1:16" ht="15" customHeight="1" x14ac:dyDescent="0.25">
      <c r="A178" s="67"/>
      <c r="B178" s="299"/>
      <c r="C178" s="300"/>
      <c r="D178" s="300"/>
      <c r="E178" s="300"/>
      <c r="F178" s="300"/>
      <c r="G178" s="300"/>
      <c r="H178" s="300"/>
      <c r="I178" s="300"/>
      <c r="J178" s="300"/>
      <c r="K178" s="300"/>
      <c r="L178" s="300"/>
      <c r="M178" s="300"/>
      <c r="N178" s="300"/>
      <c r="O178" s="301"/>
      <c r="P178" s="119"/>
    </row>
    <row r="179" spans="1:16" ht="15" customHeight="1" x14ac:dyDescent="0.25">
      <c r="A179" s="67"/>
      <c r="B179" s="299"/>
      <c r="C179" s="300"/>
      <c r="D179" s="300"/>
      <c r="E179" s="300"/>
      <c r="F179" s="300"/>
      <c r="G179" s="300"/>
      <c r="H179" s="300"/>
      <c r="I179" s="300"/>
      <c r="J179" s="300"/>
      <c r="K179" s="300"/>
      <c r="L179" s="300"/>
      <c r="M179" s="300"/>
      <c r="N179" s="300"/>
      <c r="O179" s="301"/>
      <c r="P179" s="119"/>
    </row>
    <row r="180" spans="1:16" ht="15" customHeight="1" x14ac:dyDescent="0.25">
      <c r="A180" s="67"/>
      <c r="B180" s="299"/>
      <c r="C180" s="300"/>
      <c r="D180" s="300"/>
      <c r="E180" s="300"/>
      <c r="F180" s="300"/>
      <c r="G180" s="300"/>
      <c r="H180" s="300"/>
      <c r="I180" s="300"/>
      <c r="J180" s="300"/>
      <c r="K180" s="300"/>
      <c r="L180" s="300"/>
      <c r="M180" s="300"/>
      <c r="N180" s="300"/>
      <c r="O180" s="301"/>
      <c r="P180" s="119"/>
    </row>
    <row r="181" spans="1:16" ht="15" customHeight="1" x14ac:dyDescent="0.25">
      <c r="A181" s="67"/>
      <c r="B181" s="299"/>
      <c r="C181" s="300"/>
      <c r="D181" s="300"/>
      <c r="E181" s="300"/>
      <c r="F181" s="300"/>
      <c r="G181" s="300"/>
      <c r="H181" s="300"/>
      <c r="I181" s="300"/>
      <c r="J181" s="300"/>
      <c r="K181" s="300"/>
      <c r="L181" s="300"/>
      <c r="M181" s="300"/>
      <c r="N181" s="300"/>
      <c r="O181" s="301"/>
      <c r="P181" s="119"/>
    </row>
    <row r="182" spans="1:16" ht="15" customHeight="1" x14ac:dyDescent="0.25">
      <c r="A182" s="67"/>
      <c r="B182" s="299"/>
      <c r="C182" s="300"/>
      <c r="D182" s="300"/>
      <c r="E182" s="300"/>
      <c r="F182" s="300"/>
      <c r="G182" s="300"/>
      <c r="H182" s="300"/>
      <c r="I182" s="300"/>
      <c r="J182" s="300"/>
      <c r="K182" s="300"/>
      <c r="L182" s="300"/>
      <c r="M182" s="300"/>
      <c r="N182" s="300"/>
      <c r="O182" s="301"/>
      <c r="P182" s="119"/>
    </row>
    <row r="183" spans="1:16" ht="15" customHeight="1" x14ac:dyDescent="0.25">
      <c r="A183" s="67"/>
      <c r="B183" s="299"/>
      <c r="C183" s="300"/>
      <c r="D183" s="300"/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1"/>
      <c r="P183" s="119"/>
    </row>
    <row r="184" spans="1:16" ht="15" customHeight="1" x14ac:dyDescent="0.25">
      <c r="A184" s="67"/>
      <c r="B184" s="299"/>
      <c r="C184" s="300"/>
      <c r="D184" s="300"/>
      <c r="E184" s="300"/>
      <c r="F184" s="300"/>
      <c r="G184" s="300"/>
      <c r="H184" s="300"/>
      <c r="I184" s="300"/>
      <c r="J184" s="300"/>
      <c r="K184" s="300"/>
      <c r="L184" s="300"/>
      <c r="M184" s="300"/>
      <c r="N184" s="300"/>
      <c r="O184" s="301"/>
      <c r="P184" s="119"/>
    </row>
    <row r="185" spans="1:16" ht="15" customHeight="1" x14ac:dyDescent="0.25">
      <c r="A185" s="67"/>
      <c r="B185" s="299"/>
      <c r="C185" s="300"/>
      <c r="D185" s="300"/>
      <c r="E185" s="300"/>
      <c r="F185" s="300"/>
      <c r="G185" s="300"/>
      <c r="H185" s="300"/>
      <c r="I185" s="300"/>
      <c r="J185" s="300"/>
      <c r="K185" s="300"/>
      <c r="L185" s="300"/>
      <c r="M185" s="300"/>
      <c r="N185" s="300"/>
      <c r="O185" s="301"/>
      <c r="P185" s="119"/>
    </row>
    <row r="186" spans="1:16" ht="15" customHeight="1" x14ac:dyDescent="0.25">
      <c r="A186" s="67"/>
      <c r="B186" s="299"/>
      <c r="C186" s="300"/>
      <c r="D186" s="300"/>
      <c r="E186" s="300"/>
      <c r="F186" s="300"/>
      <c r="G186" s="300"/>
      <c r="H186" s="300"/>
      <c r="I186" s="300"/>
      <c r="J186" s="300"/>
      <c r="K186" s="300"/>
      <c r="L186" s="300"/>
      <c r="M186" s="300"/>
      <c r="N186" s="300"/>
      <c r="O186" s="301"/>
      <c r="P186" s="119"/>
    </row>
    <row r="187" spans="1:16" ht="15" customHeight="1" x14ac:dyDescent="0.25">
      <c r="A187" s="67"/>
      <c r="B187" s="299"/>
      <c r="C187" s="300"/>
      <c r="D187" s="300"/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1"/>
      <c r="P187" s="119"/>
    </row>
    <row r="188" spans="1:16" ht="15" customHeight="1" x14ac:dyDescent="0.25">
      <c r="A188" s="67"/>
      <c r="B188" s="299"/>
      <c r="C188" s="300"/>
      <c r="D188" s="300"/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1"/>
      <c r="P188" s="119"/>
    </row>
    <row r="189" spans="1:16" ht="15" customHeight="1" x14ac:dyDescent="0.25">
      <c r="A189" s="67"/>
      <c r="B189" s="299"/>
      <c r="C189" s="300"/>
      <c r="D189" s="300"/>
      <c r="E189" s="300"/>
      <c r="F189" s="300"/>
      <c r="G189" s="300"/>
      <c r="H189" s="300"/>
      <c r="I189" s="300"/>
      <c r="J189" s="300"/>
      <c r="K189" s="300"/>
      <c r="L189" s="300"/>
      <c r="M189" s="300"/>
      <c r="N189" s="300"/>
      <c r="O189" s="301"/>
      <c r="P189" s="119"/>
    </row>
    <row r="190" spans="1:16" ht="15" customHeight="1" x14ac:dyDescent="0.25">
      <c r="A190" s="67"/>
      <c r="B190" s="299"/>
      <c r="C190" s="300"/>
      <c r="D190" s="300"/>
      <c r="E190" s="300"/>
      <c r="F190" s="300"/>
      <c r="G190" s="300"/>
      <c r="H190" s="300"/>
      <c r="I190" s="300"/>
      <c r="J190" s="300"/>
      <c r="K190" s="300"/>
      <c r="L190" s="300"/>
      <c r="M190" s="300"/>
      <c r="N190" s="300"/>
      <c r="O190" s="301"/>
      <c r="P190" s="119"/>
    </row>
    <row r="191" spans="1:16" ht="15" customHeight="1" x14ac:dyDescent="0.25">
      <c r="A191" s="67"/>
      <c r="B191" s="302"/>
      <c r="C191" s="303"/>
      <c r="D191" s="303"/>
      <c r="E191" s="303"/>
      <c r="F191" s="303"/>
      <c r="G191" s="303"/>
      <c r="H191" s="303"/>
      <c r="I191" s="303"/>
      <c r="J191" s="303"/>
      <c r="K191" s="303"/>
      <c r="L191" s="303"/>
      <c r="M191" s="303"/>
      <c r="N191" s="303"/>
      <c r="O191" s="304"/>
      <c r="P191" s="119"/>
    </row>
    <row r="192" spans="1:16" ht="15" x14ac:dyDescent="0.25">
      <c r="A192" s="156"/>
      <c r="B192" s="157"/>
      <c r="C192" s="157"/>
      <c r="D192" s="157"/>
      <c r="E192" s="158"/>
      <c r="F192" s="158"/>
      <c r="G192" s="159"/>
      <c r="H192" s="14"/>
      <c r="I192" s="14"/>
      <c r="J192" s="14"/>
      <c r="K192" s="14"/>
      <c r="L192" s="14"/>
      <c r="M192" s="14"/>
      <c r="N192" s="14"/>
      <c r="O192" s="14"/>
      <c r="P192" s="160"/>
    </row>
    <row r="193" spans="1:16" ht="15" x14ac:dyDescent="0.25">
      <c r="A193" s="156"/>
      <c r="B193" s="157"/>
      <c r="C193" s="157"/>
      <c r="D193" s="157"/>
      <c r="E193" s="158"/>
      <c r="F193" s="158"/>
      <c r="G193" s="159"/>
      <c r="H193" s="14"/>
      <c r="I193" s="14"/>
      <c r="J193" s="14"/>
      <c r="K193" s="14"/>
      <c r="L193" s="14"/>
      <c r="M193" s="14"/>
      <c r="N193" s="14"/>
      <c r="O193" s="14"/>
      <c r="P193" s="160"/>
    </row>
    <row r="194" spans="1:16" ht="15" customHeight="1" x14ac:dyDescent="0.25">
      <c r="A194" s="67"/>
      <c r="B194" s="315" t="s">
        <v>374</v>
      </c>
      <c r="C194" s="315"/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  <c r="N194" s="315"/>
      <c r="O194" s="315"/>
      <c r="P194" s="150"/>
    </row>
    <row r="195" spans="1:16" ht="4.3499999999999996" customHeight="1" x14ac:dyDescent="0.25">
      <c r="A195" s="67"/>
      <c r="B195" s="17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0"/>
    </row>
    <row r="196" spans="1:16" ht="15" customHeight="1" x14ac:dyDescent="0.25">
      <c r="A196" s="67"/>
      <c r="B196" s="296"/>
      <c r="C196" s="297"/>
      <c r="D196" s="297"/>
      <c r="E196" s="297"/>
      <c r="F196" s="297"/>
      <c r="G196" s="297"/>
      <c r="H196" s="297"/>
      <c r="I196" s="297"/>
      <c r="J196" s="297"/>
      <c r="K196" s="297"/>
      <c r="L196" s="297"/>
      <c r="M196" s="297"/>
      <c r="N196" s="297"/>
      <c r="O196" s="298"/>
      <c r="P196" s="119"/>
    </row>
    <row r="197" spans="1:16" ht="15" customHeight="1" x14ac:dyDescent="0.25">
      <c r="A197" s="67"/>
      <c r="B197" s="299"/>
      <c r="C197" s="300"/>
      <c r="D197" s="300"/>
      <c r="E197" s="300"/>
      <c r="F197" s="300"/>
      <c r="G197" s="300"/>
      <c r="H197" s="300"/>
      <c r="I197" s="300"/>
      <c r="J197" s="300"/>
      <c r="K197" s="300"/>
      <c r="L197" s="300"/>
      <c r="M197" s="300"/>
      <c r="N197" s="300"/>
      <c r="O197" s="301"/>
      <c r="P197" s="119"/>
    </row>
    <row r="198" spans="1:16" ht="15" customHeight="1" x14ac:dyDescent="0.25">
      <c r="A198" s="67"/>
      <c r="B198" s="299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300"/>
      <c r="O198" s="301"/>
      <c r="P198" s="119"/>
    </row>
    <row r="199" spans="1:16" ht="15" customHeight="1" x14ac:dyDescent="0.25">
      <c r="A199" s="67"/>
      <c r="B199" s="299"/>
      <c r="C199" s="300"/>
      <c r="D199" s="300"/>
      <c r="E199" s="300"/>
      <c r="F199" s="300"/>
      <c r="G199" s="300"/>
      <c r="H199" s="300"/>
      <c r="I199" s="300"/>
      <c r="J199" s="300"/>
      <c r="K199" s="300"/>
      <c r="L199" s="300"/>
      <c r="M199" s="300"/>
      <c r="N199" s="300"/>
      <c r="O199" s="301"/>
      <c r="P199" s="119"/>
    </row>
    <row r="200" spans="1:16" ht="15" customHeight="1" x14ac:dyDescent="0.25">
      <c r="A200" s="67"/>
      <c r="B200" s="299"/>
      <c r="C200" s="300"/>
      <c r="D200" s="300"/>
      <c r="E200" s="300"/>
      <c r="F200" s="300"/>
      <c r="G200" s="300"/>
      <c r="H200" s="300"/>
      <c r="I200" s="300"/>
      <c r="J200" s="300"/>
      <c r="K200" s="300"/>
      <c r="L200" s="300"/>
      <c r="M200" s="300"/>
      <c r="N200" s="300"/>
      <c r="O200" s="301"/>
      <c r="P200" s="119"/>
    </row>
    <row r="201" spans="1:16" ht="15" customHeight="1" x14ac:dyDescent="0.25">
      <c r="A201" s="67"/>
      <c r="B201" s="299"/>
      <c r="C201" s="300"/>
      <c r="D201" s="300"/>
      <c r="E201" s="300"/>
      <c r="F201" s="300"/>
      <c r="G201" s="300"/>
      <c r="H201" s="300"/>
      <c r="I201" s="300"/>
      <c r="J201" s="300"/>
      <c r="K201" s="300"/>
      <c r="L201" s="300"/>
      <c r="M201" s="300"/>
      <c r="N201" s="300"/>
      <c r="O201" s="301"/>
      <c r="P201" s="119"/>
    </row>
    <row r="202" spans="1:16" ht="15" customHeight="1" x14ac:dyDescent="0.25">
      <c r="A202" s="67"/>
      <c r="B202" s="299"/>
      <c r="C202" s="300"/>
      <c r="D202" s="300"/>
      <c r="E202" s="300"/>
      <c r="F202" s="300"/>
      <c r="G202" s="300"/>
      <c r="H202" s="300"/>
      <c r="I202" s="300"/>
      <c r="J202" s="300"/>
      <c r="K202" s="300"/>
      <c r="L202" s="300"/>
      <c r="M202" s="300"/>
      <c r="N202" s="300"/>
      <c r="O202" s="301"/>
      <c r="P202" s="119"/>
    </row>
    <row r="203" spans="1:16" ht="15" customHeight="1" x14ac:dyDescent="0.25">
      <c r="A203" s="67"/>
      <c r="B203" s="299"/>
      <c r="C203" s="300"/>
      <c r="D203" s="300"/>
      <c r="E203" s="300"/>
      <c r="F203" s="300"/>
      <c r="G203" s="300"/>
      <c r="H203" s="300"/>
      <c r="I203" s="300"/>
      <c r="J203" s="300"/>
      <c r="K203" s="300"/>
      <c r="L203" s="300"/>
      <c r="M203" s="300"/>
      <c r="N203" s="300"/>
      <c r="O203" s="301"/>
      <c r="P203" s="119"/>
    </row>
    <row r="204" spans="1:16" ht="15" customHeight="1" x14ac:dyDescent="0.25">
      <c r="A204" s="67"/>
      <c r="B204" s="299"/>
      <c r="C204" s="300"/>
      <c r="D204" s="300"/>
      <c r="E204" s="300"/>
      <c r="F204" s="300"/>
      <c r="G204" s="300"/>
      <c r="H204" s="300"/>
      <c r="I204" s="300"/>
      <c r="J204" s="300"/>
      <c r="K204" s="300"/>
      <c r="L204" s="300"/>
      <c r="M204" s="300"/>
      <c r="N204" s="300"/>
      <c r="O204" s="301"/>
      <c r="P204" s="119"/>
    </row>
    <row r="205" spans="1:16" ht="15" customHeight="1" x14ac:dyDescent="0.25">
      <c r="A205" s="67"/>
      <c r="B205" s="299"/>
      <c r="C205" s="300"/>
      <c r="D205" s="300"/>
      <c r="E205" s="300"/>
      <c r="F205" s="300"/>
      <c r="G205" s="300"/>
      <c r="H205" s="300"/>
      <c r="I205" s="300"/>
      <c r="J205" s="300"/>
      <c r="K205" s="300"/>
      <c r="L205" s="300"/>
      <c r="M205" s="300"/>
      <c r="N205" s="300"/>
      <c r="O205" s="301"/>
      <c r="P205" s="119"/>
    </row>
    <row r="206" spans="1:16" ht="15" customHeight="1" x14ac:dyDescent="0.25">
      <c r="A206" s="67"/>
      <c r="B206" s="299"/>
      <c r="C206" s="300"/>
      <c r="D206" s="300"/>
      <c r="E206" s="300"/>
      <c r="F206" s="300"/>
      <c r="G206" s="300"/>
      <c r="H206" s="300"/>
      <c r="I206" s="300"/>
      <c r="J206" s="300"/>
      <c r="K206" s="300"/>
      <c r="L206" s="300"/>
      <c r="M206" s="300"/>
      <c r="N206" s="300"/>
      <c r="O206" s="301"/>
      <c r="P206" s="119"/>
    </row>
    <row r="207" spans="1:16" ht="15" customHeight="1" x14ac:dyDescent="0.25">
      <c r="A207" s="67"/>
      <c r="B207" s="299"/>
      <c r="C207" s="300"/>
      <c r="D207" s="300"/>
      <c r="E207" s="300"/>
      <c r="F207" s="300"/>
      <c r="G207" s="300"/>
      <c r="H207" s="300"/>
      <c r="I207" s="300"/>
      <c r="J207" s="300"/>
      <c r="K207" s="300"/>
      <c r="L207" s="300"/>
      <c r="M207" s="300"/>
      <c r="N207" s="300"/>
      <c r="O207" s="301"/>
      <c r="P207" s="119"/>
    </row>
    <row r="208" spans="1:16" ht="15" customHeight="1" x14ac:dyDescent="0.25">
      <c r="A208" s="67"/>
      <c r="B208" s="299"/>
      <c r="C208" s="300"/>
      <c r="D208" s="300"/>
      <c r="E208" s="300"/>
      <c r="F208" s="300"/>
      <c r="G208" s="300"/>
      <c r="H208" s="300"/>
      <c r="I208" s="300"/>
      <c r="J208" s="300"/>
      <c r="K208" s="300"/>
      <c r="L208" s="300"/>
      <c r="M208" s="300"/>
      <c r="N208" s="300"/>
      <c r="O208" s="301"/>
      <c r="P208" s="119"/>
    </row>
    <row r="209" spans="1:16" ht="15" customHeight="1" x14ac:dyDescent="0.25">
      <c r="A209" s="67"/>
      <c r="B209" s="299"/>
      <c r="C209" s="300"/>
      <c r="D209" s="300"/>
      <c r="E209" s="300"/>
      <c r="F209" s="300"/>
      <c r="G209" s="300"/>
      <c r="H209" s="300"/>
      <c r="I209" s="300"/>
      <c r="J209" s="300"/>
      <c r="K209" s="300"/>
      <c r="L209" s="300"/>
      <c r="M209" s="300"/>
      <c r="N209" s="300"/>
      <c r="O209" s="301"/>
      <c r="P209" s="119"/>
    </row>
    <row r="210" spans="1:16" ht="15" customHeight="1" x14ac:dyDescent="0.25">
      <c r="A210" s="67"/>
      <c r="B210" s="299"/>
      <c r="C210" s="300"/>
      <c r="D210" s="300"/>
      <c r="E210" s="300"/>
      <c r="F210" s="300"/>
      <c r="G210" s="300"/>
      <c r="H210" s="300"/>
      <c r="I210" s="300"/>
      <c r="J210" s="300"/>
      <c r="K210" s="300"/>
      <c r="L210" s="300"/>
      <c r="M210" s="300"/>
      <c r="N210" s="300"/>
      <c r="O210" s="301"/>
      <c r="P210" s="119"/>
    </row>
    <row r="211" spans="1:16" ht="15" customHeight="1" x14ac:dyDescent="0.25">
      <c r="A211" s="67"/>
      <c r="B211" s="299"/>
      <c r="C211" s="300"/>
      <c r="D211" s="300"/>
      <c r="E211" s="300"/>
      <c r="F211" s="300"/>
      <c r="G211" s="300"/>
      <c r="H211" s="300"/>
      <c r="I211" s="300"/>
      <c r="J211" s="300"/>
      <c r="K211" s="300"/>
      <c r="L211" s="300"/>
      <c r="M211" s="300"/>
      <c r="N211" s="300"/>
      <c r="O211" s="301"/>
      <c r="P211" s="119"/>
    </row>
    <row r="212" spans="1:16" ht="15" customHeight="1" x14ac:dyDescent="0.25">
      <c r="A212" s="67"/>
      <c r="B212" s="299"/>
      <c r="C212" s="300"/>
      <c r="D212" s="300"/>
      <c r="E212" s="300"/>
      <c r="F212" s="300"/>
      <c r="G212" s="300"/>
      <c r="H212" s="300"/>
      <c r="I212" s="300"/>
      <c r="J212" s="300"/>
      <c r="K212" s="300"/>
      <c r="L212" s="300"/>
      <c r="M212" s="300"/>
      <c r="N212" s="300"/>
      <c r="O212" s="301"/>
      <c r="P212" s="119"/>
    </row>
    <row r="213" spans="1:16" ht="15" customHeight="1" x14ac:dyDescent="0.25">
      <c r="A213" s="67"/>
      <c r="B213" s="302"/>
      <c r="C213" s="303"/>
      <c r="D213" s="303"/>
      <c r="E213" s="303"/>
      <c r="F213" s="303"/>
      <c r="G213" s="303"/>
      <c r="H213" s="303"/>
      <c r="I213" s="303"/>
      <c r="J213" s="303"/>
      <c r="K213" s="303"/>
      <c r="L213" s="303"/>
      <c r="M213" s="303"/>
      <c r="N213" s="303"/>
      <c r="O213" s="304"/>
      <c r="P213" s="119"/>
    </row>
    <row r="214" spans="1:16" ht="15" customHeight="1" x14ac:dyDescent="0.25">
      <c r="A214" s="67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4"/>
    </row>
    <row r="215" spans="1:16" ht="15" customHeight="1" x14ac:dyDescent="0.25">
      <c r="A215" s="165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7"/>
    </row>
    <row r="216" spans="1:16" ht="15" customHeight="1" x14ac:dyDescent="0.25">
      <c r="A216" s="168"/>
      <c r="B216" s="169"/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</row>
    <row r="217" spans="1:16" ht="15" customHeight="1" x14ac:dyDescent="0.25">
      <c r="A217" s="181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</row>
    <row r="218" spans="1:16" ht="15" customHeight="1" x14ac:dyDescent="0.25">
      <c r="A218" s="181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</row>
    <row r="219" spans="1:16" ht="15" customHeight="1" x14ac:dyDescent="0.25">
      <c r="A219" s="181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</row>
    <row r="220" spans="1:16" ht="15" customHeight="1" x14ac:dyDescent="0.25">
      <c r="A220" s="181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</row>
    <row r="221" spans="1:16" ht="15" customHeight="1" x14ac:dyDescent="0.25">
      <c r="A221" s="181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</row>
    <row r="222" spans="1:16" ht="15" customHeight="1" x14ac:dyDescent="0.25">
      <c r="A222" s="181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</row>
    <row r="223" spans="1:16" ht="15" customHeight="1" x14ac:dyDescent="0.25">
      <c r="A223" s="181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</row>
    <row r="224" spans="1:16" x14ac:dyDescent="0.25">
      <c r="A224" s="210" t="str">
        <f>$A$1</f>
        <v>IRA_ImpArb_MOD04_RichAvvRea</v>
      </c>
      <c r="B224" s="210"/>
      <c r="C224" s="210"/>
      <c r="D224" s="210"/>
      <c r="E224" s="210"/>
      <c r="F224" s="210"/>
      <c r="G224" s="210"/>
      <c r="H224" s="210"/>
      <c r="I224" s="212" t="str">
        <f>$I$1</f>
        <v>vers_01/09/2024</v>
      </c>
      <c r="J224" s="212"/>
      <c r="K224" s="212"/>
      <c r="L224" s="212"/>
      <c r="M224" s="212"/>
      <c r="N224" s="212"/>
      <c r="O224" s="212"/>
      <c r="P224" s="212"/>
    </row>
    <row r="225" spans="1:16" ht="4.3499999999999996" customHeight="1" x14ac:dyDescent="0.25">
      <c r="A225" s="50"/>
      <c r="B225" s="141"/>
      <c r="C225" s="141"/>
      <c r="D225" s="141"/>
      <c r="E225" s="141"/>
      <c r="F225" s="142"/>
      <c r="G225" s="142"/>
      <c r="H225" s="144"/>
      <c r="I225" s="144"/>
      <c r="J225" s="62"/>
      <c r="K225" s="62"/>
      <c r="L225" s="62"/>
      <c r="M225" s="62"/>
      <c r="N225" s="62"/>
      <c r="O225" s="62"/>
      <c r="P225" s="17"/>
    </row>
    <row r="226" spans="1:16" ht="15" customHeight="1" x14ac:dyDescent="0.25">
      <c r="A226" s="317" t="s">
        <v>257</v>
      </c>
      <c r="B226" s="317"/>
      <c r="C226" s="317"/>
      <c r="D226" s="317"/>
      <c r="E226" s="317"/>
      <c r="F226" s="317"/>
      <c r="G226" s="317"/>
      <c r="H226" s="317"/>
      <c r="I226" s="317"/>
      <c r="J226" s="317"/>
      <c r="K226" s="317"/>
      <c r="L226" s="317"/>
      <c r="M226" s="317"/>
      <c r="N226" s="317"/>
      <c r="O226" s="317"/>
      <c r="P226" s="317"/>
    </row>
    <row r="227" spans="1:16" x14ac:dyDescent="0.25">
      <c r="A227" s="317"/>
      <c r="B227" s="317"/>
      <c r="C227" s="317"/>
      <c r="D227" s="317"/>
      <c r="E227" s="317"/>
      <c r="F227" s="317"/>
      <c r="G227" s="317"/>
      <c r="H227" s="317"/>
      <c r="I227" s="317"/>
      <c r="J227" s="317"/>
      <c r="K227" s="317"/>
      <c r="L227" s="317"/>
      <c r="M227" s="317"/>
      <c r="N227" s="317"/>
      <c r="O227" s="317"/>
      <c r="P227" s="317"/>
    </row>
    <row r="228" spans="1:16" ht="14.25" customHeight="1" x14ac:dyDescent="0.25">
      <c r="A228" s="317"/>
      <c r="B228" s="317"/>
      <c r="C228" s="317"/>
      <c r="D228" s="317"/>
      <c r="E228" s="317"/>
      <c r="F228" s="317"/>
      <c r="G228" s="317"/>
      <c r="H228" s="317"/>
      <c r="I228" s="317"/>
      <c r="J228" s="317"/>
      <c r="K228" s="317"/>
      <c r="L228" s="317"/>
      <c r="M228" s="317"/>
      <c r="N228" s="317"/>
      <c r="O228" s="317"/>
      <c r="P228" s="317"/>
    </row>
    <row r="229" spans="1:16" ht="4.3499999999999996" customHeight="1" x14ac:dyDescent="0.25">
      <c r="A229" s="180"/>
      <c r="B229" s="180"/>
      <c r="C229" s="180"/>
      <c r="D229" s="180"/>
      <c r="E229" s="180"/>
      <c r="F229" s="180"/>
      <c r="G229" s="180"/>
      <c r="H229" s="180"/>
      <c r="I229" s="180"/>
      <c r="J229" s="180"/>
      <c r="K229" s="180"/>
      <c r="L229" s="180"/>
      <c r="M229" s="180"/>
      <c r="N229" s="180"/>
      <c r="O229" s="180"/>
      <c r="P229" s="180"/>
    </row>
    <row r="230" spans="1:16" ht="15" x14ac:dyDescent="0.25">
      <c r="A230" s="193" t="s">
        <v>258</v>
      </c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</row>
    <row r="231" spans="1:16" ht="3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"/>
    </row>
    <row r="232" spans="1:16" ht="15" x14ac:dyDescent="0.25">
      <c r="A232" s="320" t="s">
        <v>288</v>
      </c>
      <c r="B232" s="320"/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320"/>
      <c r="P232" s="320"/>
    </row>
    <row r="233" spans="1:16" ht="13.5" customHeight="1" x14ac:dyDescent="0.25">
      <c r="A233" s="242" t="s">
        <v>287</v>
      </c>
      <c r="B233" s="295" t="s">
        <v>401</v>
      </c>
      <c r="C233" s="295"/>
      <c r="D233" s="295"/>
      <c r="E233" s="295"/>
      <c r="F233" s="295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</row>
    <row r="234" spans="1:16" ht="13.5" customHeight="1" x14ac:dyDescent="0.25">
      <c r="A234" s="242"/>
      <c r="B234" s="295"/>
      <c r="C234" s="295"/>
      <c r="D234" s="295"/>
      <c r="E234" s="295"/>
      <c r="F234" s="295"/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</row>
    <row r="235" spans="1:16" x14ac:dyDescent="0.25">
      <c r="A235" s="242"/>
      <c r="B235" s="295"/>
      <c r="C235" s="295"/>
      <c r="D235" s="295"/>
      <c r="E235" s="295"/>
      <c r="F235" s="295"/>
      <c r="G235" s="295"/>
      <c r="H235" s="295"/>
      <c r="I235" s="295"/>
      <c r="J235" s="295"/>
      <c r="K235" s="295"/>
      <c r="L235" s="295"/>
      <c r="M235" s="295"/>
      <c r="N235" s="295"/>
      <c r="O235" s="295"/>
      <c r="P235" s="295"/>
    </row>
    <row r="236" spans="1:16" ht="13.5" customHeight="1" x14ac:dyDescent="0.25">
      <c r="A236" s="242"/>
      <c r="B236" s="47" t="s">
        <v>287</v>
      </c>
      <c r="C236" s="295" t="s">
        <v>289</v>
      </c>
      <c r="D236" s="295"/>
      <c r="E236" s="295"/>
      <c r="F236" s="295"/>
      <c r="G236" s="295"/>
      <c r="H236" s="295"/>
      <c r="I236" s="295"/>
      <c r="J236" s="295"/>
      <c r="K236" s="295"/>
      <c r="L236" s="295"/>
      <c r="M236" s="295"/>
      <c r="N236" s="295"/>
      <c r="O236" s="295"/>
      <c r="P236" s="295"/>
    </row>
    <row r="237" spans="1:16" x14ac:dyDescent="0.25">
      <c r="A237" s="242"/>
      <c r="B237" s="47" t="s">
        <v>287</v>
      </c>
      <c r="C237" s="295" t="s">
        <v>290</v>
      </c>
      <c r="D237" s="295"/>
      <c r="E237" s="295"/>
      <c r="F237" s="295"/>
      <c r="G237" s="295"/>
      <c r="H237" s="295"/>
      <c r="I237" s="295"/>
      <c r="J237" s="295"/>
      <c r="K237" s="295"/>
      <c r="L237" s="295"/>
      <c r="M237" s="295"/>
      <c r="N237" s="295"/>
      <c r="O237" s="295"/>
      <c r="P237" s="295"/>
    </row>
    <row r="238" spans="1:16" x14ac:dyDescent="0.25">
      <c r="A238" s="242"/>
      <c r="B238" s="47" t="s">
        <v>287</v>
      </c>
      <c r="C238" s="295" t="s">
        <v>291</v>
      </c>
      <c r="D238" s="295"/>
      <c r="E238" s="295"/>
      <c r="F238" s="295"/>
      <c r="G238" s="295"/>
      <c r="H238" s="295"/>
      <c r="I238" s="295"/>
      <c r="J238" s="295"/>
      <c r="K238" s="295"/>
      <c r="L238" s="295"/>
      <c r="M238" s="295"/>
      <c r="N238" s="295"/>
      <c r="O238" s="295"/>
      <c r="P238" s="295"/>
    </row>
    <row r="239" spans="1:16" ht="13.5" customHeight="1" x14ac:dyDescent="0.25">
      <c r="A239" s="242" t="s">
        <v>287</v>
      </c>
      <c r="B239" s="295" t="s">
        <v>402</v>
      </c>
      <c r="C239" s="295"/>
      <c r="D239" s="295"/>
      <c r="E239" s="295"/>
      <c r="F239" s="295"/>
      <c r="G239" s="295"/>
      <c r="H239" s="295"/>
      <c r="I239" s="295"/>
      <c r="J239" s="295"/>
      <c r="K239" s="295"/>
      <c r="L239" s="295"/>
      <c r="M239" s="295"/>
      <c r="N239" s="295"/>
      <c r="O239" s="295"/>
      <c r="P239" s="295"/>
    </row>
    <row r="240" spans="1:16" ht="13.5" customHeight="1" x14ac:dyDescent="0.25">
      <c r="A240" s="242"/>
      <c r="B240" s="295"/>
      <c r="C240" s="295"/>
      <c r="D240" s="295"/>
      <c r="E240" s="295"/>
      <c r="F240" s="295"/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</row>
    <row r="241" spans="1:16" x14ac:dyDescent="0.25">
      <c r="A241" s="242"/>
      <c r="B241" s="295"/>
      <c r="C241" s="295"/>
      <c r="D241" s="295"/>
      <c r="E241" s="295"/>
      <c r="F241" s="295"/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</row>
    <row r="242" spans="1:16" x14ac:dyDescent="0.25">
      <c r="A242" s="242"/>
      <c r="B242" s="47" t="s">
        <v>287</v>
      </c>
      <c r="C242" s="295" t="s">
        <v>292</v>
      </c>
      <c r="D242" s="295"/>
      <c r="E242" s="295"/>
      <c r="F242" s="295"/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</row>
    <row r="243" spans="1:16" x14ac:dyDescent="0.25">
      <c r="A243" s="242"/>
      <c r="B243" s="47" t="s">
        <v>287</v>
      </c>
      <c r="C243" s="295" t="s">
        <v>293</v>
      </c>
      <c r="D243" s="295"/>
      <c r="E243" s="295"/>
      <c r="F243" s="295"/>
      <c r="G243" s="295"/>
      <c r="H243" s="295"/>
      <c r="I243" s="295"/>
      <c r="J243" s="295"/>
      <c r="K243" s="295"/>
      <c r="L243" s="295"/>
      <c r="M243" s="295"/>
      <c r="N243" s="295"/>
      <c r="O243" s="295"/>
      <c r="P243" s="295"/>
    </row>
    <row r="244" spans="1:16" ht="4.3499999999999996" customHeight="1" x14ac:dyDescent="0.25">
      <c r="A244" s="319"/>
      <c r="B244" s="319"/>
      <c r="C244" s="319"/>
      <c r="D244" s="319"/>
      <c r="E244" s="319"/>
      <c r="F244" s="319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</row>
    <row r="245" spans="1:16" ht="15" x14ac:dyDescent="0.25">
      <c r="A245" s="318" t="s">
        <v>294</v>
      </c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</row>
    <row r="246" spans="1:16" ht="3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"/>
    </row>
    <row r="247" spans="1:16" s="15" customFormat="1" ht="14.25" customHeight="1" x14ac:dyDescent="0.25">
      <c r="A247" s="170" t="s">
        <v>259</v>
      </c>
      <c r="B247" s="250" t="s">
        <v>384</v>
      </c>
      <c r="C247" s="250"/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</row>
    <row r="248" spans="1:16" s="15" customFormat="1" ht="14.25" customHeight="1" x14ac:dyDescent="0.25">
      <c r="A248" s="170"/>
      <c r="B248" s="250"/>
      <c r="C248" s="250"/>
      <c r="D248" s="250"/>
      <c r="E248" s="250"/>
      <c r="F248" s="250"/>
      <c r="G248" s="250"/>
      <c r="H248" s="250"/>
      <c r="I248" s="250"/>
      <c r="J248" s="250"/>
      <c r="K248" s="250"/>
      <c r="L248" s="250"/>
      <c r="M248" s="250"/>
      <c r="N248" s="250"/>
      <c r="O248" s="250"/>
      <c r="P248" s="250"/>
    </row>
    <row r="249" spans="1:16" s="15" customFormat="1" ht="13.5" customHeight="1" x14ac:dyDescent="0.25">
      <c r="A249" s="170" t="s">
        <v>259</v>
      </c>
      <c r="B249" s="250" t="s">
        <v>385</v>
      </c>
      <c r="C249" s="250"/>
      <c r="D249" s="250"/>
      <c r="E249" s="250"/>
      <c r="F249" s="250"/>
      <c r="G249" s="250"/>
      <c r="H249" s="250"/>
      <c r="I249" s="250"/>
      <c r="J249" s="250"/>
      <c r="K249" s="250"/>
      <c r="L249" s="250"/>
      <c r="M249" s="250"/>
      <c r="N249" s="250"/>
      <c r="O249" s="250"/>
      <c r="P249" s="250"/>
    </row>
    <row r="250" spans="1:16" s="15" customFormat="1" ht="13.5" customHeight="1" x14ac:dyDescent="0.25">
      <c r="A250" s="170"/>
      <c r="B250" s="250"/>
      <c r="C250" s="250"/>
      <c r="D250" s="250"/>
      <c r="E250" s="250"/>
      <c r="F250" s="250"/>
      <c r="G250" s="250"/>
      <c r="H250" s="250"/>
      <c r="I250" s="250"/>
      <c r="J250" s="250"/>
      <c r="K250" s="250"/>
      <c r="L250" s="250"/>
      <c r="M250" s="250"/>
      <c r="N250" s="250"/>
      <c r="O250" s="250"/>
      <c r="P250" s="250"/>
    </row>
    <row r="251" spans="1:16" s="15" customFormat="1" ht="13.5" customHeight="1" x14ac:dyDescent="0.25">
      <c r="A251" s="247" t="s">
        <v>259</v>
      </c>
      <c r="B251" s="248" t="s">
        <v>386</v>
      </c>
      <c r="C251" s="249"/>
      <c r="D251" s="249"/>
      <c r="E251" s="249"/>
      <c r="F251" s="249"/>
      <c r="G251" s="249"/>
      <c r="H251" s="249"/>
      <c r="I251" s="249"/>
      <c r="J251" s="249"/>
      <c r="K251" s="249"/>
      <c r="L251" s="249"/>
      <c r="M251" s="249"/>
      <c r="N251" s="249"/>
      <c r="O251" s="249"/>
      <c r="P251" s="249"/>
    </row>
    <row r="252" spans="1:16" s="15" customFormat="1" x14ac:dyDescent="0.25">
      <c r="A252" s="247"/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  <c r="M252" s="249"/>
      <c r="N252" s="249"/>
      <c r="O252" s="249"/>
      <c r="P252" s="249"/>
    </row>
    <row r="253" spans="1:16" s="15" customFormat="1" ht="13.5" customHeight="1" x14ac:dyDescent="0.25">
      <c r="A253" s="170" t="s">
        <v>259</v>
      </c>
      <c r="B253" s="250" t="s">
        <v>387</v>
      </c>
      <c r="C253" s="251"/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</row>
    <row r="254" spans="1:16" s="15" customFormat="1" ht="15" customHeight="1" x14ac:dyDescent="0.25">
      <c r="A254" s="170" t="s">
        <v>259</v>
      </c>
      <c r="B254" s="248" t="s">
        <v>388</v>
      </c>
      <c r="C254" s="248"/>
      <c r="D254" s="248"/>
      <c r="E254" s="248"/>
      <c r="F254" s="248"/>
      <c r="G254" s="248"/>
      <c r="H254" s="248"/>
      <c r="I254" s="248"/>
      <c r="J254" s="248"/>
      <c r="K254" s="248"/>
      <c r="L254" s="248"/>
      <c r="M254" s="248"/>
      <c r="N254" s="248"/>
      <c r="O254" s="248"/>
      <c r="P254" s="248"/>
    </row>
    <row r="255" spans="1:16" s="15" customFormat="1" ht="13.5" customHeight="1" x14ac:dyDescent="0.25">
      <c r="A255" s="170"/>
      <c r="B255" s="248"/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</row>
    <row r="256" spans="1:16" s="15" customFormat="1" ht="13.5" customHeight="1" x14ac:dyDescent="0.25">
      <c r="A256" s="170"/>
      <c r="B256" s="248"/>
      <c r="C256" s="248"/>
      <c r="D256" s="248"/>
      <c r="E256" s="248"/>
      <c r="F256" s="248"/>
      <c r="G256" s="248"/>
      <c r="H256" s="248"/>
      <c r="I256" s="248"/>
      <c r="J256" s="248"/>
      <c r="K256" s="248"/>
      <c r="L256" s="248"/>
      <c r="M256" s="248"/>
      <c r="N256" s="248"/>
      <c r="O256" s="248"/>
      <c r="P256" s="248"/>
    </row>
    <row r="257" spans="1:16" ht="4.3499999999999996" customHeight="1" x14ac:dyDescent="0.25">
      <c r="A257" s="64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1:16" ht="16.5" x14ac:dyDescent="0.25">
      <c r="A258" s="252" t="s">
        <v>260</v>
      </c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  <c r="O258" s="252"/>
      <c r="P258" s="252"/>
    </row>
    <row r="259" spans="1:16" s="15" customFormat="1" x14ac:dyDescent="0.25">
      <c r="A259" s="242" t="s">
        <v>287</v>
      </c>
      <c r="B259" s="243" t="s">
        <v>375</v>
      </c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44"/>
      <c r="N259" s="244"/>
      <c r="O259" s="244"/>
      <c r="P259" s="244"/>
    </row>
    <row r="260" spans="1:16" s="15" customFormat="1" x14ac:dyDescent="0.25">
      <c r="A260" s="242"/>
      <c r="B260" s="243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44"/>
      <c r="N260" s="244"/>
      <c r="O260" s="244"/>
      <c r="P260" s="244"/>
    </row>
    <row r="261" spans="1:16" s="15" customFormat="1" x14ac:dyDescent="0.25">
      <c r="A261" s="242"/>
      <c r="B261" s="243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</row>
    <row r="262" spans="1:16" s="15" customFormat="1" x14ac:dyDescent="0.25">
      <c r="A262" s="242"/>
      <c r="B262" s="244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</row>
    <row r="263" spans="1:16" s="15" customFormat="1" x14ac:dyDescent="0.25">
      <c r="A263" s="242" t="s">
        <v>287</v>
      </c>
      <c r="B263" s="243" t="s">
        <v>376</v>
      </c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44"/>
      <c r="N263" s="244"/>
      <c r="O263" s="244"/>
      <c r="P263" s="244"/>
    </row>
    <row r="264" spans="1:16" s="15" customFormat="1" x14ac:dyDescent="0.25">
      <c r="A264" s="242"/>
      <c r="B264" s="244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44"/>
      <c r="N264" s="244"/>
      <c r="O264" s="244"/>
      <c r="P264" s="244"/>
    </row>
    <row r="265" spans="1:16" s="15" customFormat="1" x14ac:dyDescent="0.25">
      <c r="A265" s="312" t="s">
        <v>287</v>
      </c>
      <c r="B265" s="253" t="s">
        <v>389</v>
      </c>
      <c r="C265" s="254"/>
      <c r="D265" s="254"/>
      <c r="E265" s="254"/>
      <c r="F265" s="254"/>
      <c r="G265" s="254"/>
      <c r="H265" s="254"/>
      <c r="I265" s="254"/>
      <c r="J265" s="254"/>
      <c r="K265" s="254"/>
      <c r="L265" s="254"/>
      <c r="M265" s="254"/>
      <c r="N265" s="254"/>
      <c r="O265" s="254"/>
      <c r="P265" s="255"/>
    </row>
    <row r="266" spans="1:16" s="15" customFormat="1" x14ac:dyDescent="0.25">
      <c r="A266" s="313"/>
      <c r="B266" s="256"/>
      <c r="C266" s="257"/>
      <c r="D266" s="257"/>
      <c r="E266" s="257"/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8"/>
    </row>
    <row r="267" spans="1:16" s="15" customFormat="1" x14ac:dyDescent="0.25">
      <c r="A267" s="316"/>
      <c r="B267" s="259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1"/>
    </row>
    <row r="268" spans="1:16" s="15" customFormat="1" x14ac:dyDescent="0.25">
      <c r="A268" s="242" t="s">
        <v>287</v>
      </c>
      <c r="B268" s="243" t="s">
        <v>390</v>
      </c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44"/>
      <c r="N268" s="244"/>
      <c r="O268" s="244"/>
      <c r="P268" s="244"/>
    </row>
    <row r="269" spans="1:16" s="15" customFormat="1" x14ac:dyDescent="0.25">
      <c r="A269" s="242"/>
      <c r="B269" s="244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44"/>
      <c r="N269" s="244"/>
      <c r="O269" s="244"/>
      <c r="P269" s="244"/>
    </row>
    <row r="270" spans="1:16" s="15" customFormat="1" x14ac:dyDescent="0.25">
      <c r="A270" s="312" t="s">
        <v>287</v>
      </c>
      <c r="B270" s="243" t="s">
        <v>377</v>
      </c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</row>
    <row r="271" spans="1:16" s="15" customFormat="1" x14ac:dyDescent="0.25">
      <c r="A271" s="313"/>
      <c r="B271" s="242" t="s">
        <v>287</v>
      </c>
      <c r="C271" s="262" t="s">
        <v>378</v>
      </c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4"/>
    </row>
    <row r="272" spans="1:16" s="15" customFormat="1" x14ac:dyDescent="0.25">
      <c r="A272" s="313"/>
      <c r="B272" s="242"/>
      <c r="C272" s="268"/>
      <c r="D272" s="269"/>
      <c r="E272" s="269"/>
      <c r="F272" s="269"/>
      <c r="G272" s="269"/>
      <c r="H272" s="269"/>
      <c r="I272" s="269"/>
      <c r="J272" s="269"/>
      <c r="K272" s="269"/>
      <c r="L272" s="269"/>
      <c r="M272" s="269"/>
      <c r="N272" s="269"/>
      <c r="O272" s="269"/>
      <c r="P272" s="270"/>
    </row>
    <row r="273" spans="1:16" s="15" customFormat="1" x14ac:dyDescent="0.25">
      <c r="A273" s="313"/>
      <c r="B273" s="242" t="s">
        <v>287</v>
      </c>
      <c r="C273" s="262" t="s">
        <v>379</v>
      </c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4"/>
    </row>
    <row r="274" spans="1:16" s="15" customFormat="1" x14ac:dyDescent="0.25">
      <c r="A274" s="313"/>
      <c r="B274" s="242"/>
      <c r="C274" s="265"/>
      <c r="D274" s="266"/>
      <c r="E274" s="266"/>
      <c r="F274" s="266"/>
      <c r="G274" s="266"/>
      <c r="H274" s="266"/>
      <c r="I274" s="266"/>
      <c r="J274" s="266"/>
      <c r="K274" s="266"/>
      <c r="L274" s="266"/>
      <c r="M274" s="266"/>
      <c r="N274" s="266"/>
      <c r="O274" s="266"/>
      <c r="P274" s="267"/>
    </row>
    <row r="275" spans="1:16" s="15" customFormat="1" x14ac:dyDescent="0.25">
      <c r="A275" s="313"/>
      <c r="B275" s="242"/>
      <c r="C275" s="265"/>
      <c r="D275" s="266"/>
      <c r="E275" s="266"/>
      <c r="F275" s="266"/>
      <c r="G275" s="266"/>
      <c r="H275" s="266"/>
      <c r="I275" s="266"/>
      <c r="J275" s="266"/>
      <c r="K275" s="266"/>
      <c r="L275" s="266"/>
      <c r="M275" s="266"/>
      <c r="N275" s="266"/>
      <c r="O275" s="266"/>
      <c r="P275" s="267"/>
    </row>
    <row r="276" spans="1:16" s="15" customFormat="1" x14ac:dyDescent="0.25">
      <c r="A276" s="313"/>
      <c r="B276" s="242"/>
      <c r="C276" s="268"/>
      <c r="D276" s="269"/>
      <c r="E276" s="269"/>
      <c r="F276" s="269"/>
      <c r="G276" s="269"/>
      <c r="H276" s="269"/>
      <c r="I276" s="269"/>
      <c r="J276" s="269"/>
      <c r="K276" s="269"/>
      <c r="L276" s="269"/>
      <c r="M276" s="269"/>
      <c r="N276" s="269"/>
      <c r="O276" s="269"/>
      <c r="P276" s="270"/>
    </row>
    <row r="277" spans="1:16" s="15" customFormat="1" x14ac:dyDescent="0.25">
      <c r="A277" s="47" t="s">
        <v>287</v>
      </c>
      <c r="B277" s="244" t="s">
        <v>380</v>
      </c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44"/>
      <c r="N277" s="244"/>
      <c r="O277" s="244"/>
      <c r="P277" s="244"/>
    </row>
    <row r="278" spans="1:16" s="15" customFormat="1" x14ac:dyDescent="0.25">
      <c r="A278" s="47" t="s">
        <v>287</v>
      </c>
      <c r="B278" s="244" t="s">
        <v>410</v>
      </c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44"/>
      <c r="N278" s="244"/>
      <c r="O278" s="244"/>
      <c r="P278" s="244"/>
    </row>
    <row r="279" spans="1:16" ht="15" x14ac:dyDescent="0.25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</row>
    <row r="280" spans="1:16" ht="15" x14ac:dyDescent="0.25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</row>
    <row r="281" spans="1:16" ht="15" x14ac:dyDescent="0.25">
      <c r="A281" s="245" t="s">
        <v>261</v>
      </c>
      <c r="B281" s="245"/>
      <c r="C281" s="246"/>
      <c r="D281" s="246"/>
      <c r="E281" s="246"/>
      <c r="F281" s="246"/>
      <c r="G281" s="16"/>
      <c r="I281" s="48" t="s">
        <v>262</v>
      </c>
      <c r="J281" s="271"/>
      <c r="K281" s="271"/>
      <c r="L281" s="271"/>
      <c r="M281" s="271"/>
      <c r="N281" s="271"/>
      <c r="O281" s="271"/>
      <c r="P281" s="271"/>
    </row>
    <row r="282" spans="1:16" ht="15" x14ac:dyDescent="0.25">
      <c r="A282" s="13"/>
      <c r="B282" s="13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"/>
    </row>
    <row r="283" spans="1:16" x14ac:dyDescent="0.25">
      <c r="A283" s="241" t="s">
        <v>263</v>
      </c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</row>
    <row r="284" spans="1:16" x14ac:dyDescent="0.25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</row>
    <row r="285" spans="1:16" x14ac:dyDescent="0.25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</row>
  </sheetData>
  <sheetProtection algorithmName="SHA-512" hashValue="V7zkGrhP3dWlXptAlVc+ZIK1W/dM9pnGef3ki5jp2hBPGIV0rKJJElBf8K5m/2ugjU7CfKiwPlhE/RHfed8n3w==" saltValue="vhCDcKTLN2uoJQl5ip/Ahg==" spinCount="100000" sheet="1" objects="1" scenarios="1"/>
  <mergeCells count="301">
    <mergeCell ref="K22:M22"/>
    <mergeCell ref="L88:M88"/>
    <mergeCell ref="J88:K88"/>
    <mergeCell ref="H88:I88"/>
    <mergeCell ref="N88:O88"/>
    <mergeCell ref="F88:G88"/>
    <mergeCell ref="B88:E88"/>
    <mergeCell ref="M139:O139"/>
    <mergeCell ref="M140:O140"/>
    <mergeCell ref="M141:O141"/>
    <mergeCell ref="F140:G140"/>
    <mergeCell ref="B140:C140"/>
    <mergeCell ref="B141:C141"/>
    <mergeCell ref="B120:O129"/>
    <mergeCell ref="C117:O117"/>
    <mergeCell ref="C118:O118"/>
    <mergeCell ref="F139:G139"/>
    <mergeCell ref="B132:O132"/>
    <mergeCell ref="B95:H95"/>
    <mergeCell ref="F138:G138"/>
    <mergeCell ref="B135:C135"/>
    <mergeCell ref="D135:E135"/>
    <mergeCell ref="F135:O135"/>
    <mergeCell ref="J90:K90"/>
    <mergeCell ref="L90:M90"/>
    <mergeCell ref="B87:E87"/>
    <mergeCell ref="F87:G87"/>
    <mergeCell ref="H87:I87"/>
    <mergeCell ref="J87:K87"/>
    <mergeCell ref="L87:M87"/>
    <mergeCell ref="N87:O87"/>
    <mergeCell ref="A112:H112"/>
    <mergeCell ref="I112:P112"/>
    <mergeCell ref="J142:K142"/>
    <mergeCell ref="F90:G90"/>
    <mergeCell ref="J92:K92"/>
    <mergeCell ref="L92:M92"/>
    <mergeCell ref="N92:O92"/>
    <mergeCell ref="B92:I92"/>
    <mergeCell ref="H139:I139"/>
    <mergeCell ref="B139:C139"/>
    <mergeCell ref="F141:G141"/>
    <mergeCell ref="H141:I141"/>
    <mergeCell ref="J141:K141"/>
    <mergeCell ref="B96:O96"/>
    <mergeCell ref="B97:O97"/>
    <mergeCell ref="B98:O98"/>
    <mergeCell ref="B131:O131"/>
    <mergeCell ref="B134:O134"/>
    <mergeCell ref="B80:E80"/>
    <mergeCell ref="F80:G80"/>
    <mergeCell ref="H80:I80"/>
    <mergeCell ref="J80:K80"/>
    <mergeCell ref="L80:M80"/>
    <mergeCell ref="H85:I85"/>
    <mergeCell ref="J85:K85"/>
    <mergeCell ref="N85:O85"/>
    <mergeCell ref="L85:M85"/>
    <mergeCell ref="F84:G84"/>
    <mergeCell ref="B81:E81"/>
    <mergeCell ref="F81:G81"/>
    <mergeCell ref="H81:I81"/>
    <mergeCell ref="J81:K81"/>
    <mergeCell ref="L81:M81"/>
    <mergeCell ref="N81:O81"/>
    <mergeCell ref="B86:E86"/>
    <mergeCell ref="F86:G86"/>
    <mergeCell ref="H86:I86"/>
    <mergeCell ref="J86:K86"/>
    <mergeCell ref="L86:M86"/>
    <mergeCell ref="N86:O86"/>
    <mergeCell ref="L82:M82"/>
    <mergeCell ref="A114:P114"/>
    <mergeCell ref="B247:P248"/>
    <mergeCell ref="B158:O158"/>
    <mergeCell ref="B159:O159"/>
    <mergeCell ref="B160:O160"/>
    <mergeCell ref="B161:O161"/>
    <mergeCell ref="B162:O162"/>
    <mergeCell ref="B149:K149"/>
    <mergeCell ref="B150:K150"/>
    <mergeCell ref="D142:E142"/>
    <mergeCell ref="M142:O142"/>
    <mergeCell ref="M143:O143"/>
    <mergeCell ref="F142:G142"/>
    <mergeCell ref="F143:G143"/>
    <mergeCell ref="H142:I142"/>
    <mergeCell ref="H143:I143"/>
    <mergeCell ref="M149:O149"/>
    <mergeCell ref="B249:P250"/>
    <mergeCell ref="A270:A276"/>
    <mergeCell ref="B164:O164"/>
    <mergeCell ref="B171:O172"/>
    <mergeCell ref="B194:O194"/>
    <mergeCell ref="A265:A267"/>
    <mergeCell ref="A224:H224"/>
    <mergeCell ref="I224:P224"/>
    <mergeCell ref="C243:P243"/>
    <mergeCell ref="A263:A264"/>
    <mergeCell ref="C242:P242"/>
    <mergeCell ref="A226:P228"/>
    <mergeCell ref="A233:A238"/>
    <mergeCell ref="B165:O165"/>
    <mergeCell ref="B166:O166"/>
    <mergeCell ref="A245:P245"/>
    <mergeCell ref="A244:P244"/>
    <mergeCell ref="A230:P230"/>
    <mergeCell ref="A232:P232"/>
    <mergeCell ref="A169:H169"/>
    <mergeCell ref="B233:P235"/>
    <mergeCell ref="A239:A243"/>
    <mergeCell ref="C236:P236"/>
    <mergeCell ref="C237:P237"/>
    <mergeCell ref="B163:O163"/>
    <mergeCell ref="B157:H157"/>
    <mergeCell ref="B152:L152"/>
    <mergeCell ref="M152:O152"/>
    <mergeCell ref="B147:K147"/>
    <mergeCell ref="M147:O147"/>
    <mergeCell ref="D145:E145"/>
    <mergeCell ref="J145:K145"/>
    <mergeCell ref="B145:C145"/>
    <mergeCell ref="F145:I145"/>
    <mergeCell ref="M145:O145"/>
    <mergeCell ref="J89:K89"/>
    <mergeCell ref="L89:M89"/>
    <mergeCell ref="N89:O89"/>
    <mergeCell ref="F89:G89"/>
    <mergeCell ref="H90:I90"/>
    <mergeCell ref="M150:O150"/>
    <mergeCell ref="J143:K143"/>
    <mergeCell ref="D143:E143"/>
    <mergeCell ref="B143:C143"/>
    <mergeCell ref="J77:K77"/>
    <mergeCell ref="L77:M77"/>
    <mergeCell ref="F82:G82"/>
    <mergeCell ref="H82:I82"/>
    <mergeCell ref="J82:K82"/>
    <mergeCell ref="C238:P238"/>
    <mergeCell ref="B239:P241"/>
    <mergeCell ref="B174:O191"/>
    <mergeCell ref="B196:O213"/>
    <mergeCell ref="I169:P169"/>
    <mergeCell ref="B77:E77"/>
    <mergeCell ref="B78:E78"/>
    <mergeCell ref="F78:G78"/>
    <mergeCell ref="H78:I78"/>
    <mergeCell ref="J78:K78"/>
    <mergeCell ref="L78:M78"/>
    <mergeCell ref="B79:E79"/>
    <mergeCell ref="F79:G79"/>
    <mergeCell ref="H79:I79"/>
    <mergeCell ref="J79:K79"/>
    <mergeCell ref="H84:I84"/>
    <mergeCell ref="J84:K84"/>
    <mergeCell ref="L84:M84"/>
    <mergeCell ref="H89:I89"/>
    <mergeCell ref="B69:D69"/>
    <mergeCell ref="J75:K75"/>
    <mergeCell ref="H76:I76"/>
    <mergeCell ref="B83:E83"/>
    <mergeCell ref="F83:G83"/>
    <mergeCell ref="H83:I83"/>
    <mergeCell ref="J83:K83"/>
    <mergeCell ref="L83:M83"/>
    <mergeCell ref="B84:E84"/>
    <mergeCell ref="B82:E82"/>
    <mergeCell ref="J76:K76"/>
    <mergeCell ref="L76:M76"/>
    <mergeCell ref="G72:O72"/>
    <mergeCell ref="N83:O83"/>
    <mergeCell ref="N77:O77"/>
    <mergeCell ref="N82:O82"/>
    <mergeCell ref="N78:O78"/>
    <mergeCell ref="L79:M79"/>
    <mergeCell ref="N79:O79"/>
    <mergeCell ref="N75:O75"/>
    <mergeCell ref="N76:O76"/>
    <mergeCell ref="N80:O80"/>
    <mergeCell ref="F77:G77"/>
    <mergeCell ref="H77:I77"/>
    <mergeCell ref="A17:E17"/>
    <mergeCell ref="F17:P17"/>
    <mergeCell ref="A18:E18"/>
    <mergeCell ref="A19:E19"/>
    <mergeCell ref="B75:E75"/>
    <mergeCell ref="F75:G75"/>
    <mergeCell ref="A62:P62"/>
    <mergeCell ref="A29:P29"/>
    <mergeCell ref="A31:P31"/>
    <mergeCell ref="A30:C30"/>
    <mergeCell ref="B33:O33"/>
    <mergeCell ref="B35:D35"/>
    <mergeCell ref="B34:D34"/>
    <mergeCell ref="B36:D36"/>
    <mergeCell ref="E34:O34"/>
    <mergeCell ref="E35:O35"/>
    <mergeCell ref="E36:O36"/>
    <mergeCell ref="F19:P19"/>
    <mergeCell ref="A20:E20"/>
    <mergeCell ref="F20:P20"/>
    <mergeCell ref="F18:H18"/>
    <mergeCell ref="M65:O65"/>
    <mergeCell ref="H75:I75"/>
    <mergeCell ref="L75:M75"/>
    <mergeCell ref="A283:P285"/>
    <mergeCell ref="A268:A269"/>
    <mergeCell ref="B268:P269"/>
    <mergeCell ref="A281:B281"/>
    <mergeCell ref="C281:F281"/>
    <mergeCell ref="A251:A252"/>
    <mergeCell ref="B251:P252"/>
    <mergeCell ref="B253:P253"/>
    <mergeCell ref="A258:P258"/>
    <mergeCell ref="A259:A262"/>
    <mergeCell ref="B259:P262"/>
    <mergeCell ref="B254:P256"/>
    <mergeCell ref="B277:P277"/>
    <mergeCell ref="B278:P278"/>
    <mergeCell ref="B273:B276"/>
    <mergeCell ref="B265:P267"/>
    <mergeCell ref="C273:P276"/>
    <mergeCell ref="C271:P272"/>
    <mergeCell ref="B271:B272"/>
    <mergeCell ref="J281:P281"/>
    <mergeCell ref="B263:P264"/>
    <mergeCell ref="B270:P270"/>
    <mergeCell ref="I18:P18"/>
    <mergeCell ref="H30:I30"/>
    <mergeCell ref="E70:F70"/>
    <mergeCell ref="E69:F69"/>
    <mergeCell ref="E68:F68"/>
    <mergeCell ref="E67:F67"/>
    <mergeCell ref="E66:F66"/>
    <mergeCell ref="M66:O70"/>
    <mergeCell ref="B65:D65"/>
    <mergeCell ref="B70:D70"/>
    <mergeCell ref="D30:F30"/>
    <mergeCell ref="A23:E23"/>
    <mergeCell ref="F23:P23"/>
    <mergeCell ref="A24:E24"/>
    <mergeCell ref="F24:P24"/>
    <mergeCell ref="B56:H56"/>
    <mergeCell ref="F22:J22"/>
    <mergeCell ref="A21:E21"/>
    <mergeCell ref="F21:P21"/>
    <mergeCell ref="A22:E22"/>
    <mergeCell ref="A60:H60"/>
    <mergeCell ref="I60:P60"/>
    <mergeCell ref="A25:E25"/>
    <mergeCell ref="A1:H1"/>
    <mergeCell ref="I1:P1"/>
    <mergeCell ref="A3:B6"/>
    <mergeCell ref="C7:K7"/>
    <mergeCell ref="A8:P13"/>
    <mergeCell ref="C14:K14"/>
    <mergeCell ref="A15:E15"/>
    <mergeCell ref="F15:P15"/>
    <mergeCell ref="A16:E16"/>
    <mergeCell ref="F16:P16"/>
    <mergeCell ref="C3:M6"/>
    <mergeCell ref="N3:P6"/>
    <mergeCell ref="B142:C142"/>
    <mergeCell ref="B116:O116"/>
    <mergeCell ref="B99:O99"/>
    <mergeCell ref="D138:E138"/>
    <mergeCell ref="H138:I138"/>
    <mergeCell ref="J138:K138"/>
    <mergeCell ref="B138:C138"/>
    <mergeCell ref="L138:O138"/>
    <mergeCell ref="D139:E139"/>
    <mergeCell ref="J139:K139"/>
    <mergeCell ref="D140:E140"/>
    <mergeCell ref="D141:E141"/>
    <mergeCell ref="J140:K140"/>
    <mergeCell ref="H140:I140"/>
    <mergeCell ref="B137:O137"/>
    <mergeCell ref="B90:E90"/>
    <mergeCell ref="N90:O90"/>
    <mergeCell ref="F25:P25"/>
    <mergeCell ref="A27:P27"/>
    <mergeCell ref="B85:E85"/>
    <mergeCell ref="F85:G85"/>
    <mergeCell ref="G65:I65"/>
    <mergeCell ref="J65:L65"/>
    <mergeCell ref="B64:O64"/>
    <mergeCell ref="B89:E89"/>
    <mergeCell ref="E65:F65"/>
    <mergeCell ref="A57:O57"/>
    <mergeCell ref="A58:O58"/>
    <mergeCell ref="B76:E76"/>
    <mergeCell ref="F76:G76"/>
    <mergeCell ref="N84:O84"/>
    <mergeCell ref="B74:O74"/>
    <mergeCell ref="B72:D72"/>
    <mergeCell ref="E72:F72"/>
    <mergeCell ref="G66:I70"/>
    <mergeCell ref="J66:L70"/>
    <mergeCell ref="B66:D66"/>
    <mergeCell ref="B67:D67"/>
    <mergeCell ref="B68:D68"/>
  </mergeCells>
  <phoneticPr fontId="23" type="noConversion"/>
  <conditionalFormatting sqref="B66:D70">
    <cfRule type="expression" dxfId="13" priority="3">
      <formula>$E66&lt;&gt;0</formula>
    </cfRule>
  </conditionalFormatting>
  <conditionalFormatting sqref="D30 H30 E34:E36">
    <cfRule type="expression" dxfId="12" priority="2">
      <formula>OR(D30=0,D30="")</formula>
    </cfRule>
  </conditionalFormatting>
  <conditionalFormatting sqref="D145">
    <cfRule type="cellIs" dxfId="11" priority="38" operator="lessThan">
      <formula>LimMinSup</formula>
    </cfRule>
  </conditionalFormatting>
  <conditionalFormatting sqref="E66:F70">
    <cfRule type="expression" dxfId="10" priority="5">
      <formula>OR($E$72=0,$E$72="")</formula>
    </cfRule>
  </conditionalFormatting>
  <conditionalFormatting sqref="F18 F22">
    <cfRule type="cellIs" dxfId="9" priority="1" operator="equal">
      <formula>0</formula>
    </cfRule>
  </conditionalFormatting>
  <conditionalFormatting sqref="F76:O90">
    <cfRule type="cellIs" dxfId="8" priority="19" operator="equal">
      <formula>OR($B76=0,$B76="")</formula>
    </cfRule>
  </conditionalFormatting>
  <conditionalFormatting sqref="G66">
    <cfRule type="expression" dxfId="7" priority="7">
      <formula>AND(OR($E$66&lt;&gt;0,$E$67&lt;&gt;0,$E$68&lt;&gt;0,$E$69&lt;&gt;0,$E$70&lt;&gt;0),G$66=0)</formula>
    </cfRule>
  </conditionalFormatting>
  <conditionalFormatting sqref="J66">
    <cfRule type="expression" dxfId="6" priority="15">
      <formula>AND(OR($E$66&lt;&gt;0,$E$67&lt;&gt;0,$E$68&lt;&gt;0,$E$69&lt;&gt;0,$E$70&lt;&gt;0),J$66="")</formula>
    </cfRule>
  </conditionalFormatting>
  <conditionalFormatting sqref="J139:J143">
    <cfRule type="cellIs" dxfId="5" priority="20" operator="equal">
      <formula>AND($J139=0,OR($D139=0,$D139=""))</formula>
    </cfRule>
  </conditionalFormatting>
  <conditionalFormatting sqref="M66">
    <cfRule type="expression" dxfId="4" priority="18">
      <formula>AND(OR($E$66&lt;&gt;0,$E$67&lt;&gt;0,$E$68&lt;&gt;0,$E$69&lt;&gt;0,$E$70&lt;&gt;0),M$66=0)</formula>
    </cfRule>
  </conditionalFormatting>
  <conditionalFormatting sqref="M149">
    <cfRule type="expression" dxfId="3" priority="52">
      <formula>AND($L$149&lt;$M$149,OR($D$139&lt;&gt;"",$D$140&lt;&gt;"",$D$141&lt;&gt;""))</formula>
    </cfRule>
  </conditionalFormatting>
  <conditionalFormatting sqref="M150">
    <cfRule type="expression" dxfId="2" priority="53">
      <formula>AND($L$150&lt;$M$150,OR($D$142&lt;&gt;"",$D$143&lt;&gt;""))</formula>
    </cfRule>
  </conditionalFormatting>
  <dataValidations count="5">
    <dataValidation type="custom" allowBlank="1" showInputMessage="1" showErrorMessage="1" sqref="A95 A56 A117:A133 A257 A157:A168 A171:A225" xr:uid="{5220AF33-1D3E-4F98-AD69-BB247EC81685}">
      <formula1>"&lt;0&gt;0"</formula1>
    </dataValidation>
    <dataValidation type="custom" allowBlank="1" showErrorMessage="1" sqref="D135:D136" xr:uid="{D8F40D7E-6857-4AC3-966E-B47F818208EF}">
      <formula1>"&lt;0&gt;0"</formula1>
    </dataValidation>
    <dataValidation type="whole" operator="greaterThanOrEqual" allowBlank="1" showInputMessage="1" showErrorMessage="1" sqref="E66:F67 E69:F70" xr:uid="{80DB9DA4-59C0-4AD4-8CA5-E183D9B0633C}">
      <formula1>0</formula1>
    </dataValidation>
    <dataValidation type="whole" operator="greaterThanOrEqual" allowBlank="1" showInputMessage="1" showErrorMessage="1" errorTitle="Campo Numerico" error="Inserire un dato numerico" sqref="E68:F68" xr:uid="{0E33D4A7-7B4F-4551-B9AC-FE7FB321EA3C}">
      <formula1>0</formula1>
    </dataValidation>
    <dataValidation type="custom" allowBlank="1" showInputMessage="1" showErrorMessage="1" sqref="A279:A280" xr:uid="{00000000-0002-0000-0100-000003000000}">
      <formula1>"&lt;0&gt;0"</formula1>
      <formula2>0</formula2>
    </dataValidation>
  </dataValidations>
  <hyperlinks>
    <hyperlink ref="D135" location="'Allegato A'!A1" display="Allegato A" xr:uid="{93D327D3-BF3A-4EF8-9922-B621FE8E0877}"/>
  </hyperlinks>
  <pageMargins left="0.47222222222222199" right="0.47222222222222199" top="0.39374999999999999" bottom="0.59097222222222201" header="0.511811023622047" footer="0.31527777777777799"/>
  <pageSetup paperSize="9" orientation="portrait" r:id="rId1"/>
  <headerFooter>
    <oddFooter>&amp;C&amp;P/&amp;N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ErrorMessage="1" errorTitle="Ruolo" error="Ruolo non valido" xr:uid="{00000000-0002-0000-0100-000004000000}">
          <x14:formula1>
            <xm:f>Tabelle!$B$6:$B$8</xm:f>
          </x14:formula1>
          <x14:formula2>
            <xm:f>0</xm:f>
          </x14:formula2>
          <xm:sqref>F18</xm:sqref>
        </x14:dataValidation>
        <x14:dataValidation type="list" allowBlank="1" showInputMessage="1" showErrorMessage="1" xr:uid="{B196EEF2-6B81-459B-891B-602EC4F70390}">
          <x14:formula1>
            <xm:f>Tabelle!$B$11:$B$12</xm:f>
          </x14:formula1>
          <xm:sqref>B236:B238 A239:A243 A233:A235 B117:B118 B271:B276 A277:A278 A268:A270 A259:A265 B242:B243</xm:sqref>
        </x14:dataValidation>
        <x14:dataValidation type="list" allowBlank="1" showInputMessage="1" showErrorMessage="1" xr:uid="{62E89469-AF2C-473D-BAFD-1E763216A766}">
          <x14:formula1>
            <xm:f>Tabelle!$B$17:$B$241</xm:f>
          </x14:formula1>
          <xm:sqref>F22:I22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4E40-A111-4C60-BAB6-CC9AB3F1ACD1}">
  <dimension ref="A1:L37"/>
  <sheetViews>
    <sheetView view="pageLayout" zoomScaleNormal="100" zoomScaleSheetLayoutView="100" workbookViewId="0">
      <selection activeCell="E15" sqref="E15"/>
    </sheetView>
  </sheetViews>
  <sheetFormatPr defaultColWidth="9.140625" defaultRowHeight="13.5" x14ac:dyDescent="0.25"/>
  <cols>
    <col min="1" max="1" width="7.140625" style="94" customWidth="1"/>
    <col min="2" max="2" width="29.28515625" style="94" bestFit="1" customWidth="1"/>
    <col min="3" max="6" width="8.28515625" style="94" customWidth="1"/>
    <col min="7" max="7" width="18.85546875" style="94" customWidth="1"/>
    <col min="8" max="8" width="18.28515625" style="94" customWidth="1"/>
    <col min="9" max="9" width="19.7109375" style="94" bestFit="1" customWidth="1"/>
    <col min="10" max="10" width="9.140625" style="94"/>
    <col min="11" max="11" width="10.85546875" style="94" customWidth="1"/>
    <col min="12" max="12" width="7" style="94" customWidth="1"/>
    <col min="13" max="16384" width="9.140625" style="94"/>
  </cols>
  <sheetData>
    <row r="1" spans="1:12" s="92" customFormat="1" ht="13.5" customHeight="1" x14ac:dyDescent="0.25">
      <c r="A1" s="340" t="str">
        <f>'Domanda iniziale'!A1</f>
        <v>IRA_ImpArb_MOD04_RichAvvRea</v>
      </c>
      <c r="B1" s="340"/>
      <c r="C1" s="340"/>
      <c r="D1" s="340"/>
      <c r="E1" s="340"/>
      <c r="F1" s="340"/>
      <c r="G1" s="342">
        <f>'Domanda iniziale'!K1</f>
        <v>0</v>
      </c>
      <c r="H1" s="342"/>
      <c r="I1" s="342"/>
      <c r="J1" s="342"/>
      <c r="K1" s="342"/>
      <c r="L1" s="342"/>
    </row>
    <row r="2" spans="1:12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25">
      <c r="A3" s="343" t="s">
        <v>264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</row>
    <row r="4" spans="1:12" ht="4.3499999999999996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13.5" customHeight="1" x14ac:dyDescent="0.25">
      <c r="A5" s="95" t="s">
        <v>354</v>
      </c>
      <c r="B5" s="96" t="str">
        <f>IF('Domanda iniziale'!$F$20=0,"",'Domanda iniziale'!$F$20)</f>
        <v/>
      </c>
      <c r="C5" s="93"/>
      <c r="D5" s="93"/>
      <c r="E5" s="95" t="s">
        <v>355</v>
      </c>
      <c r="F5" s="345" t="str">
        <f>IF('Domanda iniziale'!F19=0,"",'Domanda iniziale'!F19)</f>
        <v/>
      </c>
      <c r="G5" s="345"/>
      <c r="H5" s="345"/>
      <c r="I5" s="345"/>
      <c r="J5" s="93"/>
      <c r="K5" s="344" t="s">
        <v>265</v>
      </c>
      <c r="L5" s="344"/>
    </row>
    <row r="6" spans="1:12" ht="13.5" customHeight="1" x14ac:dyDescent="0.25">
      <c r="A6" s="93"/>
      <c r="B6" s="95"/>
      <c r="C6" s="95"/>
      <c r="D6" s="95"/>
      <c r="E6" s="95"/>
      <c r="F6" s="95"/>
      <c r="G6" s="95"/>
      <c r="H6" s="95"/>
      <c r="I6" s="93"/>
      <c r="J6" s="93"/>
      <c r="K6" s="93"/>
      <c r="L6" s="93"/>
    </row>
    <row r="7" spans="1:12" ht="13.5" customHeight="1" x14ac:dyDescent="0.25">
      <c r="A7" s="341" t="s">
        <v>356</v>
      </c>
      <c r="B7" s="341"/>
      <c r="C7" s="341"/>
      <c r="D7" s="341"/>
      <c r="E7" s="341"/>
      <c r="F7" s="341"/>
      <c r="G7" s="341"/>
      <c r="H7" s="341"/>
      <c r="I7" s="341"/>
      <c r="J7" s="93"/>
      <c r="K7" s="93"/>
      <c r="L7" s="93"/>
    </row>
    <row r="8" spans="1:12" ht="4.3499999999999996" customHeight="1" thickBot="1" x14ac:dyDescent="0.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ht="33" thickBot="1" x14ac:dyDescent="0.3">
      <c r="A9" s="93"/>
      <c r="B9" s="112" t="s">
        <v>3</v>
      </c>
      <c r="C9" s="113" t="s">
        <v>357</v>
      </c>
      <c r="D9" s="113" t="s">
        <v>358</v>
      </c>
      <c r="E9" s="113" t="s">
        <v>359</v>
      </c>
      <c r="F9" s="113" t="s">
        <v>360</v>
      </c>
      <c r="G9" s="113" t="s">
        <v>361</v>
      </c>
      <c r="H9" s="113" t="s">
        <v>362</v>
      </c>
      <c r="I9" s="114" t="s">
        <v>363</v>
      </c>
      <c r="J9" s="93"/>
      <c r="K9" s="93"/>
      <c r="L9" s="93"/>
    </row>
    <row r="10" spans="1:12" ht="15" customHeight="1" x14ac:dyDescent="0.25">
      <c r="A10" s="93"/>
      <c r="B10" s="123" t="s">
        <v>6</v>
      </c>
      <c r="C10" s="110"/>
      <c r="D10" s="110"/>
      <c r="E10" s="110"/>
      <c r="F10" s="110"/>
      <c r="G10" s="115"/>
      <c r="H10" s="124"/>
      <c r="I10" s="111" t="s">
        <v>346</v>
      </c>
      <c r="J10" s="93"/>
      <c r="K10" s="93"/>
      <c r="L10" s="93"/>
    </row>
    <row r="11" spans="1:12" ht="15" customHeight="1" x14ac:dyDescent="0.25">
      <c r="A11" s="93"/>
      <c r="B11" s="125" t="s">
        <v>6</v>
      </c>
      <c r="C11" s="104"/>
      <c r="D11" s="104"/>
      <c r="E11" s="104"/>
      <c r="F11" s="104"/>
      <c r="G11" s="115"/>
      <c r="H11" s="126"/>
      <c r="I11" s="105" t="s">
        <v>346</v>
      </c>
      <c r="J11" s="93"/>
      <c r="K11" s="93"/>
      <c r="L11" s="93"/>
    </row>
    <row r="12" spans="1:12" ht="15" customHeight="1" x14ac:dyDescent="0.25">
      <c r="A12" s="93"/>
      <c r="B12" s="125" t="s">
        <v>6</v>
      </c>
      <c r="C12" s="104"/>
      <c r="D12" s="104"/>
      <c r="E12" s="104"/>
      <c r="F12" s="104"/>
      <c r="G12" s="115"/>
      <c r="H12" s="126"/>
      <c r="I12" s="105" t="s">
        <v>346</v>
      </c>
      <c r="J12" s="93"/>
      <c r="K12" s="93"/>
      <c r="L12" s="93"/>
    </row>
    <row r="13" spans="1:12" ht="15" customHeight="1" x14ac:dyDescent="0.25">
      <c r="A13" s="93"/>
      <c r="B13" s="125" t="s">
        <v>6</v>
      </c>
      <c r="C13" s="104"/>
      <c r="D13" s="104"/>
      <c r="E13" s="104"/>
      <c r="F13" s="104"/>
      <c r="G13" s="115"/>
      <c r="H13" s="126"/>
      <c r="I13" s="105" t="s">
        <v>346</v>
      </c>
      <c r="J13" s="93"/>
      <c r="K13" s="93"/>
      <c r="L13" s="93"/>
    </row>
    <row r="14" spans="1:12" ht="15" customHeight="1" x14ac:dyDescent="0.25">
      <c r="A14" s="93"/>
      <c r="B14" s="125" t="s">
        <v>6</v>
      </c>
      <c r="C14" s="104"/>
      <c r="D14" s="104"/>
      <c r="E14" s="104"/>
      <c r="F14" s="104"/>
      <c r="G14" s="115"/>
      <c r="H14" s="126"/>
      <c r="I14" s="105" t="s">
        <v>346</v>
      </c>
      <c r="J14" s="93"/>
      <c r="K14" s="93"/>
      <c r="L14" s="93"/>
    </row>
    <row r="15" spans="1:12" ht="15" customHeight="1" x14ac:dyDescent="0.25">
      <c r="A15" s="93"/>
      <c r="B15" s="125" t="s">
        <v>6</v>
      </c>
      <c r="C15" s="104"/>
      <c r="D15" s="104"/>
      <c r="E15" s="104"/>
      <c r="F15" s="104"/>
      <c r="G15" s="115"/>
      <c r="H15" s="126"/>
      <c r="I15" s="105" t="s">
        <v>346</v>
      </c>
      <c r="J15" s="93"/>
      <c r="K15" s="93"/>
      <c r="L15" s="93"/>
    </row>
    <row r="16" spans="1:12" ht="15" customHeight="1" x14ac:dyDescent="0.25">
      <c r="A16" s="93"/>
      <c r="B16" s="125" t="s">
        <v>6</v>
      </c>
      <c r="C16" s="104"/>
      <c r="D16" s="104"/>
      <c r="E16" s="104"/>
      <c r="F16" s="104"/>
      <c r="G16" s="115"/>
      <c r="H16" s="126"/>
      <c r="I16" s="105" t="s">
        <v>346</v>
      </c>
      <c r="J16" s="93"/>
      <c r="K16" s="93"/>
      <c r="L16" s="93"/>
    </row>
    <row r="17" spans="1:12" ht="15" customHeight="1" x14ac:dyDescent="0.25">
      <c r="A17" s="93"/>
      <c r="B17" s="125" t="s">
        <v>6</v>
      </c>
      <c r="C17" s="104"/>
      <c r="D17" s="104"/>
      <c r="E17" s="104"/>
      <c r="F17" s="104"/>
      <c r="G17" s="115"/>
      <c r="H17" s="126"/>
      <c r="I17" s="105" t="s">
        <v>346</v>
      </c>
      <c r="J17" s="93"/>
      <c r="K17" s="93"/>
      <c r="L17" s="93"/>
    </row>
    <row r="18" spans="1:12" ht="15" customHeight="1" x14ac:dyDescent="0.25">
      <c r="A18" s="93"/>
      <c r="B18" s="125" t="s">
        <v>6</v>
      </c>
      <c r="C18" s="104"/>
      <c r="D18" s="104"/>
      <c r="E18" s="104"/>
      <c r="F18" s="104"/>
      <c r="G18" s="115"/>
      <c r="H18" s="126"/>
      <c r="I18" s="105" t="s">
        <v>346</v>
      </c>
      <c r="J18" s="93"/>
      <c r="K18" s="93"/>
      <c r="L18" s="93"/>
    </row>
    <row r="19" spans="1:12" ht="15" customHeight="1" x14ac:dyDescent="0.25">
      <c r="A19" s="93"/>
      <c r="B19" s="125" t="s">
        <v>6</v>
      </c>
      <c r="C19" s="104"/>
      <c r="D19" s="104"/>
      <c r="E19" s="104"/>
      <c r="F19" s="104"/>
      <c r="G19" s="115"/>
      <c r="H19" s="126"/>
      <c r="I19" s="105" t="s">
        <v>346</v>
      </c>
      <c r="J19" s="93"/>
      <c r="K19" s="93"/>
      <c r="L19" s="93"/>
    </row>
    <row r="20" spans="1:12" ht="15" customHeight="1" x14ac:dyDescent="0.25">
      <c r="A20" s="93"/>
      <c r="B20" s="125" t="s">
        <v>6</v>
      </c>
      <c r="C20" s="104"/>
      <c r="D20" s="104"/>
      <c r="E20" s="104"/>
      <c r="F20" s="104"/>
      <c r="G20" s="115"/>
      <c r="H20" s="126"/>
      <c r="I20" s="105" t="s">
        <v>346</v>
      </c>
      <c r="J20" s="93"/>
      <c r="K20" s="93"/>
      <c r="L20" s="93"/>
    </row>
    <row r="21" spans="1:12" ht="15" customHeight="1" x14ac:dyDescent="0.25">
      <c r="A21" s="93"/>
      <c r="B21" s="125" t="s">
        <v>6</v>
      </c>
      <c r="C21" s="104"/>
      <c r="D21" s="104"/>
      <c r="E21" s="104"/>
      <c r="F21" s="104"/>
      <c r="G21" s="115"/>
      <c r="H21" s="126"/>
      <c r="I21" s="105" t="s">
        <v>346</v>
      </c>
      <c r="J21" s="93"/>
      <c r="K21" s="93"/>
      <c r="L21" s="93"/>
    </row>
    <row r="22" spans="1:12" ht="15" customHeight="1" x14ac:dyDescent="0.25">
      <c r="A22" s="93"/>
      <c r="B22" s="125" t="s">
        <v>6</v>
      </c>
      <c r="C22" s="104"/>
      <c r="D22" s="104"/>
      <c r="E22" s="104"/>
      <c r="F22" s="104"/>
      <c r="G22" s="115"/>
      <c r="H22" s="126"/>
      <c r="I22" s="105" t="s">
        <v>346</v>
      </c>
      <c r="J22" s="93"/>
      <c r="K22" s="93"/>
      <c r="L22" s="93"/>
    </row>
    <row r="23" spans="1:12" ht="15" customHeight="1" x14ac:dyDescent="0.25">
      <c r="A23" s="93"/>
      <c r="B23" s="125" t="s">
        <v>6</v>
      </c>
      <c r="C23" s="104"/>
      <c r="D23" s="104"/>
      <c r="E23" s="104"/>
      <c r="F23" s="104"/>
      <c r="G23" s="115"/>
      <c r="H23" s="126"/>
      <c r="I23" s="105" t="s">
        <v>346</v>
      </c>
      <c r="J23" s="93"/>
      <c r="K23" s="93"/>
      <c r="L23" s="93"/>
    </row>
    <row r="24" spans="1:12" ht="15" customHeight="1" x14ac:dyDescent="0.25">
      <c r="A24" s="93"/>
      <c r="B24" s="125" t="s">
        <v>6</v>
      </c>
      <c r="C24" s="104"/>
      <c r="D24" s="104"/>
      <c r="E24" s="104"/>
      <c r="F24" s="104"/>
      <c r="G24" s="115"/>
      <c r="H24" s="126"/>
      <c r="I24" s="105" t="s">
        <v>346</v>
      </c>
      <c r="J24" s="93"/>
      <c r="K24" s="93"/>
      <c r="L24" s="93"/>
    </row>
    <row r="25" spans="1:12" ht="15" customHeight="1" thickBot="1" x14ac:dyDescent="0.3">
      <c r="A25" s="93"/>
      <c r="B25" s="127" t="s">
        <v>6</v>
      </c>
      <c r="C25" s="106"/>
      <c r="D25" s="106"/>
      <c r="E25" s="106"/>
      <c r="F25" s="106"/>
      <c r="G25" s="115"/>
      <c r="H25" s="128"/>
      <c r="I25" s="107" t="s">
        <v>346</v>
      </c>
      <c r="J25" s="93"/>
      <c r="K25" s="93"/>
      <c r="L25" s="93"/>
    </row>
    <row r="26" spans="1:12" ht="15" x14ac:dyDescent="0.25">
      <c r="A26" s="97"/>
      <c r="B26" s="97"/>
      <c r="C26" s="97"/>
      <c r="D26" s="97"/>
      <c r="E26" s="97"/>
      <c r="F26" s="97"/>
      <c r="G26" s="97"/>
      <c r="H26" s="97"/>
      <c r="I26" s="93"/>
      <c r="J26" s="93"/>
      <c r="K26" s="93"/>
      <c r="L26" s="93"/>
    </row>
    <row r="27" spans="1:12" x14ac:dyDescent="0.25">
      <c r="A27" s="98"/>
      <c r="B27" s="98"/>
      <c r="C27" s="98"/>
      <c r="D27" s="98"/>
      <c r="E27" s="98"/>
      <c r="F27" s="98"/>
      <c r="G27" s="98"/>
      <c r="H27" s="98"/>
      <c r="I27" s="93"/>
      <c r="J27" s="93"/>
      <c r="K27" s="93"/>
      <c r="L27" s="93"/>
    </row>
    <row r="28" spans="1:12" ht="15" x14ac:dyDescent="0.25">
      <c r="A28" s="99" t="s">
        <v>261</v>
      </c>
      <c r="B28" s="129"/>
      <c r="C28" s="100"/>
      <c r="D28" s="93"/>
      <c r="E28" s="93"/>
      <c r="F28" s="93"/>
      <c r="G28" s="93"/>
      <c r="H28" s="99" t="s">
        <v>262</v>
      </c>
      <c r="I28" s="348"/>
      <c r="J28" s="348"/>
      <c r="K28" s="348"/>
      <c r="L28" s="93"/>
    </row>
    <row r="29" spans="1:12" ht="15" customHeight="1" x14ac:dyDescent="0.25">
      <c r="A29" s="97"/>
      <c r="B29" s="97"/>
      <c r="C29" s="97"/>
      <c r="D29" s="97"/>
      <c r="E29" s="97"/>
      <c r="F29" s="97"/>
      <c r="G29" s="97"/>
      <c r="H29" s="97"/>
      <c r="I29" s="93"/>
      <c r="J29" s="93"/>
      <c r="K29" s="93"/>
      <c r="L29" s="93"/>
    </row>
    <row r="30" spans="1:12" ht="15" customHeight="1" x14ac:dyDescent="0.25">
      <c r="A30" s="347" t="s">
        <v>263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7"/>
      <c r="L30" s="116"/>
    </row>
    <row r="31" spans="1:12" ht="15" customHeight="1" x14ac:dyDescent="0.25">
      <c r="A31" s="347"/>
      <c r="B31" s="347"/>
      <c r="C31" s="347"/>
      <c r="D31" s="347"/>
      <c r="E31" s="347"/>
      <c r="F31" s="347"/>
      <c r="G31" s="347"/>
      <c r="H31" s="347"/>
      <c r="I31" s="347"/>
      <c r="J31" s="347"/>
      <c r="K31" s="347"/>
      <c r="L31" s="116"/>
    </row>
    <row r="32" spans="1:12" ht="4.3499999999999996" customHeight="1" x14ac:dyDescent="0.25">
      <c r="A32" s="346"/>
      <c r="B32" s="346"/>
      <c r="C32" s="346"/>
      <c r="D32" s="346"/>
      <c r="E32" s="346"/>
      <c r="F32" s="101"/>
      <c r="G32" s="101"/>
      <c r="H32" s="101"/>
      <c r="I32" s="102"/>
      <c r="J32" s="102"/>
      <c r="K32" s="102"/>
      <c r="L32" s="102"/>
    </row>
    <row r="33" spans="1:12" ht="14.25" x14ac:dyDescent="0.25">
      <c r="A33" s="352" t="s">
        <v>364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109"/>
    </row>
    <row r="34" spans="1:12" ht="13.5" customHeight="1" x14ac:dyDescent="0.25">
      <c r="A34" s="351" t="s">
        <v>365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1"/>
      <c r="L34" s="103"/>
    </row>
    <row r="35" spans="1:12" ht="13.5" customHeight="1" x14ac:dyDescent="0.25">
      <c r="A35" s="350" t="s">
        <v>334</v>
      </c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108"/>
    </row>
    <row r="36" spans="1:12" x14ac:dyDescent="0.25">
      <c r="A36" s="349" t="s">
        <v>366</v>
      </c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108"/>
    </row>
    <row r="37" spans="1:12" x14ac:dyDescent="0.25">
      <c r="A37" s="349" t="s">
        <v>367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108"/>
    </row>
  </sheetData>
  <sheetProtection algorithmName="SHA-512" hashValue="GHk59dEeli/U4LJxHRFSdPCsARERRITNwOLwfa+0aXKf4pDOzxqMPtPnnyvPS/BIrrcyvmXa9xI1iKJx3AzyZQ==" saltValue="Mgs+kPOxcMJW4ZGBnUdlPg==" spinCount="100000" sheet="1" objects="1" scenarios="1"/>
  <mergeCells count="14">
    <mergeCell ref="A32:E32"/>
    <mergeCell ref="A30:K31"/>
    <mergeCell ref="I28:K28"/>
    <mergeCell ref="A37:K37"/>
    <mergeCell ref="A36:K36"/>
    <mergeCell ref="A35:K35"/>
    <mergeCell ref="A34:K34"/>
    <mergeCell ref="A33:K33"/>
    <mergeCell ref="A1:F1"/>
    <mergeCell ref="A7:I7"/>
    <mergeCell ref="G1:L1"/>
    <mergeCell ref="A3:L3"/>
    <mergeCell ref="K5:L5"/>
    <mergeCell ref="F5:I5"/>
  </mergeCells>
  <conditionalFormatting sqref="B10:B25">
    <cfRule type="cellIs" dxfId="1" priority="1" operator="equal">
      <formula>"Seleziona Comune"</formula>
    </cfRule>
  </conditionalFormatting>
  <conditionalFormatting sqref="I10:I25">
    <cfRule type="cellIs" dxfId="0" priority="3" operator="equal">
      <formula>"Scegli soluzione"</formula>
    </cfRule>
  </conditionalFormatting>
  <dataValidations count="6">
    <dataValidation type="decimal" operator="greaterThanOrEqual" allowBlank="1" showInputMessage="1" showErrorMessage="1" sqref="G10:G25" xr:uid="{692A6723-2E2F-4037-A4D7-A1818D2519E7}">
      <formula1>0</formula1>
    </dataValidation>
    <dataValidation type="list" allowBlank="1" showInputMessage="1" showErrorMessage="1" sqref="H10:H25" xr:uid="{B805B8C1-21B7-47E0-9BB5-E6A12D4A3C4E}">
      <formula1>INDIRECT("Area[Agevolata]")</formula1>
    </dataValidation>
    <dataValidation type="list" allowBlank="1" showInputMessage="1" showErrorMessage="1" sqref="B10:B25" xr:uid="{28145A84-7FE0-4142-8CD4-E15CCA28B01A}">
      <formula1>INDIRECT("Com_Prov[Comune]")</formula1>
    </dataValidation>
    <dataValidation type="custom" allowBlank="1" showErrorMessage="1" sqref="K5" xr:uid="{5B0C1976-4867-455B-B504-FCD5BB7D5324}">
      <formula1>"&lt;0&gt;0"</formula1>
    </dataValidation>
    <dataValidation type="list" allowBlank="1" showInputMessage="1" showErrorMessage="1" sqref="I10:I25" xr:uid="{0144972C-9BE0-4FE1-A9C7-0EAD65F4F1C9}">
      <formula1>INDIRECT("tCostoAmmissibile[Soluzione]")</formula1>
    </dataValidation>
    <dataValidation operator="greaterThanOrEqual" allowBlank="1" showInputMessage="1" showErrorMessage="1" sqref="B28" xr:uid="{61850218-5F92-4A87-AD6D-5FB02A0FB2ED}"/>
  </dataValidations>
  <hyperlinks>
    <hyperlink ref="K5" location="'Domanda iniziale'!A1" display="Torna alla domanda" xr:uid="{7B7DD786-05D6-4321-AFF8-A279120BCC00}"/>
  </hyperlinks>
  <pageMargins left="0.59055118110236227" right="0.59055118110236227" top="0.59055118110236227" bottom="0.59055118110236227" header="0.31496062992125984" footer="0.31496062992125984"/>
  <pageSetup paperSize="9" orientation="landscape" r:id="rId1"/>
  <headerFooter>
    <oddFooter>&amp;C&amp;P/&amp;N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7E7388-E407-4F03-9BC2-643E5C0CA65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Tabelle</vt:lpstr>
      <vt:lpstr>Domanda iniziale</vt:lpstr>
      <vt:lpstr>Allegato A</vt:lpstr>
      <vt:lpstr>'Allegato A'!Area_stampa</vt:lpstr>
      <vt:lpstr>'Domanda iniziale'!Area_stampa</vt:lpstr>
      <vt:lpstr>Bool_Aree</vt:lpstr>
      <vt:lpstr>convhamq</vt:lpstr>
      <vt:lpstr>ha_mq</vt:lpstr>
      <vt:lpstr>LimMaxAmm</vt:lpstr>
      <vt:lpstr>LimMinSup</vt:lpstr>
      <vt:lpstr>Massimale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Carlino Alessio</dc:creator>
  <dc:description/>
  <cp:lastModifiedBy>Vaccaro John Frederick</cp:lastModifiedBy>
  <cp:revision>2</cp:revision>
  <cp:lastPrinted>2024-09-25T08:18:21Z</cp:lastPrinted>
  <dcterms:created xsi:type="dcterms:W3CDTF">2024-02-02T07:40:27Z</dcterms:created>
  <dcterms:modified xsi:type="dcterms:W3CDTF">2024-11-05T08:31:59Z</dcterms:modified>
  <dc:language>it-IT</dc:language>
</cp:coreProperties>
</file>