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65" windowWidth="28830" windowHeight="6525" tabRatio="843" activeTab="0"/>
  </bookViews>
  <sheets>
    <sheet name="riepilogo" sheetId="1" r:id="rId1"/>
    <sheet name="fasi" sheetId="2" r:id="rId2"/>
    <sheet name="ac)personale" sheetId="3" r:id="rId3"/>
    <sheet name="d)terzi" sheetId="4" r:id="rId4"/>
    <sheet name="e)strumenti" sheetId="5" r:id="rId5"/>
    <sheet name="f)immateriali" sheetId="6" r:id="rId6"/>
    <sheet name="g)materiali" sheetId="7" r:id="rId7"/>
    <sheet name="h)certificazione" sheetId="8" r:id="rId8"/>
  </sheets>
  <externalReferences>
    <externalReference r:id="rId11"/>
    <externalReference r:id="rId12"/>
  </externalReferences>
  <definedNames>
    <definedName name="_xlnm.Print_Area" localSheetId="2">'ac)personale'!$A:$N</definedName>
    <definedName name="_xlnm.Print_Area" localSheetId="3">'d)terzi'!$A:$L</definedName>
    <definedName name="_xlnm.Print_Area" localSheetId="4">'e)strumenti'!$A:$P</definedName>
    <definedName name="_xlnm.Print_Area" localSheetId="5">'f)immateriali'!$A:$O</definedName>
    <definedName name="_xlnm.Print_Area" localSheetId="1">'fasi'!$B$7:$K$46</definedName>
    <definedName name="_xlnm.Print_Area" localSheetId="6">'g)materiali'!$A:$L</definedName>
    <definedName name="_xlnm.Print_Area" localSheetId="7">'h)certificazione'!$A:$E</definedName>
    <definedName name="_xlnm.Print_Area" localSheetId="0">'riepilogo'!$B:$D</definedName>
    <definedName name="certificazione">'h)certificazione'!$D$9</definedName>
    <definedName name="datafineprogetto" localSheetId="7">'riepilogo'!#REF!</definedName>
    <definedName name="datafineprogetto">'riepilogo'!#REF!</definedName>
    <definedName name="datafinericerca" localSheetId="7">'riepilogo'!#REF!</definedName>
    <definedName name="datafinericerca">'riepilogo'!#REF!</definedName>
    <definedName name="datafinesviluppo" localSheetId="7">'riepilogo'!#REF!</definedName>
    <definedName name="datafinesviluppo">'riepilogo'!#REF!</definedName>
    <definedName name="datainizioprogetto" localSheetId="7">'riepilogo'!#REF!</definedName>
    <definedName name="datainizioprogetto">'riepilogo'!#REF!</definedName>
    <definedName name="datainizioricerca" localSheetId="7">'riepilogo'!#REF!</definedName>
    <definedName name="datainizioricerca">'riepilogo'!#REF!</definedName>
    <definedName name="datainiziosviluppo" localSheetId="7">'riepilogo'!#REF!</definedName>
    <definedName name="datainiziosviluppo">'riepilogo'!#REF!</definedName>
    <definedName name="forfaitdirigente">#REF!</definedName>
    <definedName name="forfaitimpiegato">#REF!</definedName>
    <definedName name="forfaitmanodopera">#REF!</definedName>
    <definedName name="forfaitquadro">#REF!</definedName>
    <definedName name="forfaitricercatori">#REF!</definedName>
    <definedName name="generali">#REF!</definedName>
    <definedName name="generali2">#REF!</definedName>
    <definedName name="generaliammesso" localSheetId="7">#REF!</definedName>
    <definedName name="generaliammesso">#REF!</definedName>
    <definedName name="generaliammesso2">#REF!</definedName>
    <definedName name="generalimassimo" localSheetId="2">'[1]b1)spesegenerali'!#REF!</definedName>
    <definedName name="generalimassimo" localSheetId="3">'[1]b1)spesegenerali'!#REF!</definedName>
    <definedName name="generalimassimo" localSheetId="4">'[1]b1)spesegenerali'!#REF!</definedName>
    <definedName name="generalimassimo" localSheetId="5">'[1]b1)spesegenerali'!#REF!</definedName>
    <definedName name="generalimassimo" localSheetId="7">'[2]b1)spesegenerali'!#REF!</definedName>
    <definedName name="generalimassimo">'[2]b1)spesegenerali'!#REF!</definedName>
    <definedName name="generalimassimo2">#REF!</definedName>
    <definedName name="materiali">'g)materiali'!$D$28</definedName>
    <definedName name="materiali2">#REF!</definedName>
    <definedName name="materialiammessi" localSheetId="7">'h)certificazione'!#REF!</definedName>
    <definedName name="materialiammessi">'g)materiali'!#REF!</definedName>
    <definedName name="materialiammessi2">#REF!</definedName>
    <definedName name="operai">'ac)personale'!$F$40</definedName>
    <definedName name="operai2">#REF!</definedName>
    <definedName name="operaiammessi" localSheetId="7">'ac)personale'!#REF!</definedName>
    <definedName name="operaiammessi">'ac)personale'!#REF!</definedName>
    <definedName name="operaiammessi2">#REF!</definedName>
    <definedName name="opzioni" localSheetId="0">'riepilogo'!#REF!</definedName>
    <definedName name="opzioni">#REF!</definedName>
    <definedName name="ore">'ac)personale'!$E$25</definedName>
    <definedName name="ore2">#REF!</definedName>
    <definedName name="oreammesse" localSheetId="7">'ac)personale'!#REF!</definedName>
    <definedName name="oreammesse">'ac)personale'!#REF!</definedName>
    <definedName name="oreammesse2">#REF!</definedName>
    <definedName name="oreoperai">'ac)personale'!$E$40</definedName>
    <definedName name="oreoperai2">#REF!</definedName>
    <definedName name="oreoperaiammesse" localSheetId="7">'ac)personale'!#REF!</definedName>
    <definedName name="oreoperaiammesse">'ac)personale'!#REF!</definedName>
    <definedName name="oreoperaiammesse2">#REF!</definedName>
    <definedName name="percentuale">#REF!</definedName>
    <definedName name="percentuale2">#REF!</definedName>
    <definedName name="percentualeammessa" localSheetId="7">#REF!</definedName>
    <definedName name="percentualeammessa">#REF!</definedName>
    <definedName name="percentualeammessa2">#REF!</definedName>
    <definedName name="personale">'ac)personale'!$F$25</definedName>
    <definedName name="personale2">#REF!</definedName>
    <definedName name="personaleammesso" localSheetId="7">'ac)personale'!#REF!</definedName>
    <definedName name="personaleammesso">'ac)personale'!#REF!</definedName>
    <definedName name="personaleammesso2">#REF!</definedName>
    <definedName name="prelievi" localSheetId="7">'h)certificazione'!#REF!</definedName>
    <definedName name="prelievi">'g)materiali'!#REF!</definedName>
    <definedName name="prelievi2">#REF!</definedName>
    <definedName name="prelieviammessi" localSheetId="7">'h)certificazione'!#REF!</definedName>
    <definedName name="prelieviammessi">'g)materiali'!#REF!</definedName>
    <definedName name="prelieviammessi2">#REF!</definedName>
    <definedName name="pswattiva">'riepilogo'!$A$6</definedName>
    <definedName name="qualifica" localSheetId="7">'riepilogo'!#REF!</definedName>
    <definedName name="qualifica">'riepilogo'!#REF!</definedName>
    <definedName name="RespRicerca" localSheetId="2">'ac)personale'!#REF!</definedName>
    <definedName name="scelta" localSheetId="1">#REF!</definedName>
    <definedName name="scelta" localSheetId="0">'riepilogo'!$A$8</definedName>
    <definedName name="scelta">#REF!</definedName>
    <definedName name="sceltaspecifica">'riepilogo'!$A$9</definedName>
    <definedName name="tariffe">'riepilogo'!$B$40:$B$43</definedName>
    <definedName name="tipofase">'riepilogo'!$C$40:$C$43</definedName>
    <definedName name="tipopagamento">'riepilogo'!$A$40:$A$47</definedName>
    <definedName name="tipoprogetto" localSheetId="7">'riepilogo'!#REF!</definedName>
    <definedName name="tipoprogetto">'riepilogo'!#REF!</definedName>
    <definedName name="_xlnm.Print_Titles" localSheetId="2">'ac)personale'!$2:$3</definedName>
    <definedName name="_xlnm.Print_Titles" localSheetId="3">'d)terzi'!$1:$7</definedName>
    <definedName name="_xlnm.Print_Titles" localSheetId="4">'e)strumenti'!$1:$7</definedName>
    <definedName name="_xlnm.Print_Titles" localSheetId="5">'f)immateriali'!$1:$7</definedName>
    <definedName name="_xlnm.Print_Titles" localSheetId="1">'fasi'!$A:$C</definedName>
    <definedName name="_xlnm.Print_Titles" localSheetId="6">'g)materiali'!$1:$7</definedName>
    <definedName name="_xlnm.Print_Titles" localSheetId="7">'h)certificazione'!$1:$7</definedName>
    <definedName name="titoloriepilogo1">'fasi'!$C$10</definedName>
    <definedName name="titoloriepilogo2">'riepilogo'!$B$18</definedName>
  </definedNames>
  <calcPr fullCalcOnLoad="1"/>
</workbook>
</file>

<file path=xl/sharedStrings.xml><?xml version="1.0" encoding="utf-8"?>
<sst xmlns="http://schemas.openxmlformats.org/spreadsheetml/2006/main" count="232" uniqueCount="108">
  <si>
    <t>ore</t>
  </si>
  <si>
    <t>costo totale</t>
  </si>
  <si>
    <t>cognome e nome</t>
  </si>
  <si>
    <t>voce di spesa</t>
  </si>
  <si>
    <t>Dettaglio spese relative al progetto</t>
  </si>
  <si>
    <t>RICERCATORI</t>
  </si>
  <si>
    <t>TOTALE</t>
  </si>
  <si>
    <t>n.</t>
  </si>
  <si>
    <t>RESPONSABILE RICERCA</t>
  </si>
  <si>
    <t xml:space="preserve"> ricercatori</t>
  </si>
  <si>
    <t>compreso il responsabile</t>
  </si>
  <si>
    <t>elenco</t>
  </si>
  <si>
    <t>tariffa forfait</t>
  </si>
  <si>
    <t>.</t>
  </si>
  <si>
    <t>QUADRO RIEPILOGATIVO DELLA SPESA</t>
  </si>
  <si>
    <t>c</t>
  </si>
  <si>
    <t>a</t>
  </si>
  <si>
    <t>b</t>
  </si>
  <si>
    <t>spese complessive</t>
  </si>
  <si>
    <t>descrizione del bene</t>
  </si>
  <si>
    <t>calcolo imputabilità</t>
  </si>
  <si>
    <t>personale</t>
  </si>
  <si>
    <t>dati del fornitore (identità e sede)</t>
  </si>
  <si>
    <t>descrizione della prestazione</t>
  </si>
  <si>
    <t>costo senza IVA imputabile al progetto</t>
  </si>
  <si>
    <r>
      <t>costo senza IVA</t>
    </r>
    <r>
      <rPr>
        <b/>
        <vertAlign val="superscript"/>
        <sz val="7"/>
        <rFont val="Verdana"/>
        <family val="2"/>
      </rPr>
      <t xml:space="preserve"> </t>
    </r>
    <r>
      <rPr>
        <b/>
        <sz val="7"/>
        <rFont val="Verdana"/>
        <family val="2"/>
      </rPr>
      <t>imputabile al progetto</t>
    </r>
  </si>
  <si>
    <t>spesa suddivisa in fasi</t>
  </si>
  <si>
    <t>totale fase</t>
  </si>
  <si>
    <t>TOTALE PROGETTO</t>
  </si>
  <si>
    <t>terzi</t>
  </si>
  <si>
    <t>date</t>
  </si>
  <si>
    <t>fasi</t>
  </si>
  <si>
    <t>ricerca</t>
  </si>
  <si>
    <t>sviluppo</t>
  </si>
  <si>
    <t>tipo</t>
  </si>
  <si>
    <t>progetto</t>
  </si>
  <si>
    <t>fase 1</t>
  </si>
  <si>
    <t>fase 2</t>
  </si>
  <si>
    <t>fase 3</t>
  </si>
  <si>
    <t>fase 4</t>
  </si>
  <si>
    <t>fase 5</t>
  </si>
  <si>
    <t>fase 6</t>
  </si>
  <si>
    <t>fase 7</t>
  </si>
  <si>
    <t>fase 8</t>
  </si>
  <si>
    <t>elenco d)</t>
  </si>
  <si>
    <t>elenco e)</t>
  </si>
  <si>
    <t>TOTALI</t>
  </si>
  <si>
    <t>?</t>
  </si>
  <si>
    <t>totale progetto</t>
  </si>
  <si>
    <t>NB è possibile allargare le righe</t>
  </si>
  <si>
    <t>innovazione</t>
  </si>
  <si>
    <t>La domanda è firmata digitalmente
La sottoscrizione digitale apposta sul documento elettronico si intende apposta anche al presente documento che dettaglia il quadro economico del progetto e che fa parte integrante della domanda di contributo</t>
  </si>
  <si>
    <t>cntrl Q duplica in ogni scheda i preventivi e nasconde le relative colonne</t>
  </si>
  <si>
    <t>cntrl A scopre le colonne nascoste</t>
  </si>
  <si>
    <t>vers. 1/2013</t>
  </si>
  <si>
    <t>a) personale</t>
  </si>
  <si>
    <t>a)  PERSONALE</t>
  </si>
  <si>
    <t>totale ricerca</t>
  </si>
  <si>
    <t>totale sviluppo</t>
  </si>
  <si>
    <t>totale innovazione</t>
  </si>
  <si>
    <t>R&amp;S</t>
  </si>
  <si>
    <t>Innovazione (in alternativa a R&amp;S)</t>
  </si>
  <si>
    <t>importo imputabile al periodo del progetto</t>
  </si>
  <si>
    <t>costo
senza IVA riferibile al progetto</t>
  </si>
  <si>
    <t>progetto di Innovazione (in alternativa a R&amp;S)</t>
  </si>
  <si>
    <t>progetto di R&amp;S</t>
  </si>
  <si>
    <t>TECNICI/OPERAI</t>
  </si>
  <si>
    <t>b) spese generali  (20% del personale)</t>
  </si>
  <si>
    <t>d) consulenze e prestazioni di terzi</t>
  </si>
  <si>
    <t>e) strumenti e attrezzature</t>
  </si>
  <si>
    <t>f) beni immateriali</t>
  </si>
  <si>
    <t>g) materiali</t>
  </si>
  <si>
    <t>c)  TECNICI/OPERAI</t>
  </si>
  <si>
    <t>elenco ac)</t>
  </si>
  <si>
    <t>c) tecnici/operai</t>
  </si>
  <si>
    <t>b) spese generali</t>
  </si>
  <si>
    <t>e) strumenti/attrezzature</t>
  </si>
  <si>
    <t xml:space="preserve">g) materiale </t>
  </si>
  <si>
    <t>e) STRUMENTI E ATTREZZATURE</t>
  </si>
  <si>
    <t>d) CONSULENZE E PRESTAZIONI DI TERZI</t>
  </si>
  <si>
    <t>f) BENI IMMATERIALI</t>
  </si>
  <si>
    <t>elenco f)</t>
  </si>
  <si>
    <t>g) MATERIALI</t>
  </si>
  <si>
    <t>elenco g)</t>
  </si>
  <si>
    <t>pari a giornate uomo (ricercatori+operai)</t>
  </si>
  <si>
    <t>pari a giornate uomo (ricercatori)</t>
  </si>
  <si>
    <t>titolo breve progetto</t>
  </si>
  <si>
    <r>
      <t xml:space="preserve">fasi (ore) </t>
    </r>
    <r>
      <rPr>
        <b/>
        <sz val="7"/>
        <color indexed="10"/>
        <rFont val="Verdana"/>
        <family val="2"/>
      </rPr>
      <t>[senza decimali]</t>
    </r>
  </si>
  <si>
    <r>
      <t xml:space="preserve">qualifica e mansioni
</t>
    </r>
    <r>
      <rPr>
        <sz val="7"/>
        <rFont val="Verdana"/>
        <family val="2"/>
      </rPr>
      <t>(precisare anche se titolare/socio /amministratore
 in tal caso allegare curriculum)</t>
    </r>
  </si>
  <si>
    <t>denominazione impresa</t>
  </si>
  <si>
    <t>(*) amm. tot. in mesi</t>
  </si>
  <si>
    <t>(*) Indicare i mesi di utilizzo nel progetto e il periodo di ammortamento previsto a bilancio, espresso in mesi (se spesato nell'esercizio inserire 0). Se l'acquisizione è in leasing, indicare il numero delle rate riferibili al progetto e il numero totale delle rate del leasing</t>
  </si>
  <si>
    <t>(*) Indicare i mesi di utilizzo nel progetto e il periodo di ammortamento previsto a bilancio, espresso in mesi (se spesato nell'esercizio inserire 0)</t>
  </si>
  <si>
    <t>(*) utilizzo in mesi</t>
  </si>
  <si>
    <t>?????????</t>
  </si>
  <si>
    <t>?????????????</t>
  </si>
  <si>
    <t>inserire denominazione e titolo progetto, date progetto, nome e tipo e date di ogni fase (min 2 fasi, max 8 fasi) e proseguire la compilazione sulle altre schede di spesa</t>
  </si>
  <si>
    <t>tecnici/operai</t>
  </si>
  <si>
    <r>
      <t>(*) utilizzo</t>
    </r>
    <r>
      <rPr>
        <b/>
        <sz val="7"/>
        <color indexed="62"/>
        <rFont val="Verdana"/>
        <family val="2"/>
      </rPr>
      <t xml:space="preserve"> </t>
    </r>
    <r>
      <rPr>
        <b/>
        <sz val="7"/>
        <rFont val="Verdana"/>
        <family val="2"/>
      </rPr>
      <t>in</t>
    </r>
    <r>
      <rPr>
        <b/>
        <sz val="7"/>
        <color indexed="62"/>
        <rFont val="Verdana"/>
        <family val="2"/>
      </rPr>
      <t xml:space="preserve"> </t>
    </r>
    <r>
      <rPr>
        <b/>
        <sz val="7"/>
        <rFont val="Verdana"/>
        <family val="2"/>
      </rPr>
      <t>mesi</t>
    </r>
    <r>
      <rPr>
        <b/>
        <sz val="7"/>
        <color indexed="62"/>
        <rFont val="Verdana"/>
        <family val="2"/>
      </rPr>
      <t xml:space="preserve"> </t>
    </r>
    <r>
      <rPr>
        <b/>
        <sz val="7"/>
        <color indexed="48"/>
        <rFont val="Verdana"/>
        <family val="2"/>
      </rPr>
      <t>[in rate, se L]</t>
    </r>
  </si>
  <si>
    <r>
      <t>(*) amm. tot. in mesi</t>
    </r>
    <r>
      <rPr>
        <b/>
        <sz val="7"/>
        <color indexed="62"/>
        <rFont val="Verdana"/>
        <family val="2"/>
      </rPr>
      <t xml:space="preserve"> </t>
    </r>
    <r>
      <rPr>
        <b/>
        <sz val="7"/>
        <color indexed="48"/>
        <rFont val="Verdana"/>
        <family val="2"/>
      </rPr>
      <t>[tot. rate, se L]</t>
    </r>
  </si>
  <si>
    <t xml:space="preserve">
"L" se Leasing</t>
  </si>
  <si>
    <t>h) CERTIFICAZIONE DELLE SPESE</t>
  </si>
  <si>
    <t>elenco h)</t>
  </si>
  <si>
    <t>certificazione della rendicontazione di spesa</t>
  </si>
  <si>
    <t>NB la certificazione della rendicontazione di spesa del progetto è obbligatoria, ma è facoltativa la richiesta di contributo sulla prestazione del certificatore</t>
  </si>
  <si>
    <t>Al fine di verificare il rispetto del limite "de minims", l'impresa dovrà presentare specifica dichiarazione in relazione ai contributi ricevuti in tale forma negli ultimi 3 esercizi</t>
  </si>
  <si>
    <t>La compilazione di questa sezione è necessaria per avanzare la richiesta di contributo che verrà concesso in forma "de minimis"</t>
  </si>
  <si>
    <t>TOTALE COMPLESSIVO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</si>
</sst>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&quot;€&quot;\ #,##0.00"/>
    <numFmt numFmtId="170" formatCode="[$-410]dddd\ d\ mmmm\ yyyy"/>
    <numFmt numFmtId="171" formatCode="dd/mm/yy;@"/>
    <numFmt numFmtId="172" formatCode="d/m/yy;@"/>
    <numFmt numFmtId="173" formatCode="[$-F800]dddd\,\ mmmm\ dd\,\ yyyy"/>
    <numFmt numFmtId="174" formatCode="ddd"/>
    <numFmt numFmtId="175" formatCode="#,##0_ ;\-#,##0\ "/>
    <numFmt numFmtId="176" formatCode="[$-410]d\-mmm\-yyyy;@"/>
    <numFmt numFmtId="177" formatCode="d/m/yyyy;@"/>
    <numFmt numFmtId="178" formatCode="#,##0.0_ ;\-#,##0.0\ "/>
    <numFmt numFmtId="179" formatCode="0.0"/>
    <numFmt numFmtId="180" formatCode="0.0_ ;\-0.0\ "/>
    <numFmt numFmtId="181" formatCode="0.00_ ;\-0.00\ "/>
    <numFmt numFmtId="182" formatCode="#,##0.0"/>
    <numFmt numFmtId="183" formatCode="0.0%"/>
    <numFmt numFmtId="184" formatCode="0_ ;\-0\ "/>
    <numFmt numFmtId="185" formatCode="&quot;Attivo&quot;;&quot;Attivo&quot;;&quot;Inattivo&quot;"/>
    <numFmt numFmtId="186" formatCode="h\.mm\.ss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</numFmts>
  <fonts count="42">
    <font>
      <sz val="10"/>
      <name val="Arial"/>
      <family val="0"/>
    </font>
    <font>
      <sz val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8"/>
      <color indexed="10"/>
      <name val="Verdana"/>
      <family val="2"/>
    </font>
    <font>
      <sz val="18"/>
      <name val="Verdana"/>
      <family val="2"/>
    </font>
    <font>
      <sz val="12"/>
      <name val="Verdana"/>
      <family val="2"/>
    </font>
    <font>
      <sz val="16"/>
      <name val="Verdana"/>
      <family val="2"/>
    </font>
    <font>
      <b/>
      <sz val="7"/>
      <name val="Verdana"/>
      <family val="2"/>
    </font>
    <font>
      <sz val="7"/>
      <color indexed="9"/>
      <name val="Verdana"/>
      <family val="2"/>
    </font>
    <font>
      <b/>
      <vertAlign val="superscript"/>
      <sz val="7"/>
      <name val="Verdana"/>
      <family val="2"/>
    </font>
    <font>
      <sz val="7"/>
      <color indexed="10"/>
      <name val="Verdana"/>
      <family val="2"/>
    </font>
    <font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10"/>
      <name val="Verdana"/>
      <family val="2"/>
    </font>
    <font>
      <sz val="14"/>
      <name val="Verdana"/>
      <family val="2"/>
    </font>
    <font>
      <b/>
      <sz val="7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7"/>
      <color indexed="62"/>
      <name val="Verdana"/>
      <family val="2"/>
    </font>
    <font>
      <b/>
      <sz val="7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3399FF"/>
      <name val="Verdan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rgb="FFC0C0C0"/>
      </left>
      <right>
        <color indexed="63"/>
      </right>
      <top style="thin">
        <color rgb="FFC0C0C0"/>
      </top>
      <bottom style="thin">
        <color rgb="FFC0C0C0"/>
      </bottom>
    </border>
    <border>
      <left>
        <color indexed="63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44" fontId="0" fillId="0" borderId="0" applyFont="0" applyFill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 applyProtection="1">
      <alignment horizontal="center" vertical="center"/>
      <protection/>
    </xf>
    <xf numFmtId="0" fontId="6" fillId="0" borderId="0" xfId="0" applyFont="1" applyFill="1" applyAlignment="1">
      <alignment vertical="center"/>
    </xf>
    <xf numFmtId="44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" fontId="2" fillId="0" borderId="0" xfId="0" applyNumberFormat="1" applyFont="1" applyAlignment="1" applyProtection="1">
      <alignment horizontal="center" vertical="center"/>
      <protection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vertical="center"/>
      <protection/>
    </xf>
    <xf numFmtId="0" fontId="10" fillId="0" borderId="0" xfId="0" applyNumberFormat="1" applyFont="1" applyAlignment="1" applyProtection="1">
      <alignment horizontal="right" vertical="top"/>
      <protection/>
    </xf>
    <xf numFmtId="0" fontId="9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center" vertical="center"/>
      <protection/>
    </xf>
    <xf numFmtId="0" fontId="11" fillId="0" borderId="0" xfId="0" applyNumberFormat="1" applyFont="1" applyBorder="1" applyAlignment="1" applyProtection="1">
      <alignment horizontal="center"/>
      <protection/>
    </xf>
    <xf numFmtId="177" fontId="5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/>
      <protection/>
    </xf>
    <xf numFmtId="2" fontId="11" fillId="22" borderId="4" xfId="0" applyNumberFormat="1" applyFont="1" applyFill="1" applyBorder="1" applyAlignment="1" applyProtection="1">
      <alignment horizontal="center" vertical="center" wrapText="1"/>
      <protection/>
    </xf>
    <xf numFmtId="43" fontId="11" fillId="22" borderId="4" xfId="0" applyNumberFormat="1" applyFont="1" applyFill="1" applyBorder="1" applyAlignment="1" applyProtection="1">
      <alignment horizontal="center" vertical="center"/>
      <protection/>
    </xf>
    <xf numFmtId="171" fontId="2" fillId="0" borderId="0" xfId="0" applyNumberFormat="1" applyFont="1" applyBorder="1" applyAlignment="1" applyProtection="1">
      <alignment horizontal="right" vertical="center"/>
      <protection/>
    </xf>
    <xf numFmtId="43" fontId="2" fillId="0" borderId="0" xfId="0" applyNumberFormat="1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1" fillId="22" borderId="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vertical="top"/>
      <protection/>
    </xf>
    <xf numFmtId="0" fontId="5" fillId="0" borderId="0" xfId="0" applyFont="1" applyBorder="1" applyAlignment="1" applyProtection="1">
      <alignment horizontal="right" vertical="center" wrapText="1" indent="1"/>
      <protection/>
    </xf>
    <xf numFmtId="164" fontId="5" fillId="4" borderId="4" xfId="0" applyNumberFormat="1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/>
      <protection/>
    </xf>
    <xf numFmtId="43" fontId="5" fillId="4" borderId="4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left" vertical="top"/>
      <protection/>
    </xf>
    <xf numFmtId="164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Border="1" applyAlignment="1" applyProtection="1">
      <alignment horizontal="left"/>
      <protection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/>
    </xf>
    <xf numFmtId="0" fontId="11" fillId="0" borderId="0" xfId="0" applyFont="1" applyBorder="1" applyAlignment="1" applyProtection="1">
      <alignment vertical="center"/>
      <protection/>
    </xf>
    <xf numFmtId="1" fontId="5" fillId="0" borderId="0" xfId="0" applyNumberFormat="1" applyFont="1" applyBorder="1" applyAlignment="1" applyProtection="1">
      <alignment horizontal="center"/>
      <protection/>
    </xf>
    <xf numFmtId="171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Fill="1" applyBorder="1" applyAlignment="1" applyProtection="1">
      <alignment horizontal="right" vertical="center" indent="1"/>
      <protection/>
    </xf>
    <xf numFmtId="2" fontId="5" fillId="0" borderId="0" xfId="0" applyNumberFormat="1" applyFont="1" applyAlignment="1" applyProtection="1">
      <alignment horizontal="center" vertical="center"/>
      <protection/>
    </xf>
    <xf numFmtId="0" fontId="8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2" fillId="0" borderId="0" xfId="0" applyFont="1" applyFill="1" applyAlignment="1" applyProtection="1">
      <alignment horizontal="center" vertical="top"/>
      <protection/>
    </xf>
    <xf numFmtId="0" fontId="12" fillId="0" borderId="0" xfId="0" applyFont="1" applyFill="1" applyAlignment="1" applyProtection="1">
      <alignment horizontal="center" vertical="top"/>
      <protection locked="0"/>
    </xf>
    <xf numFmtId="0" fontId="12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4" xfId="0" applyFont="1" applyBorder="1" applyAlignment="1" applyProtection="1">
      <alignment vertical="center" wrapText="1"/>
      <protection locked="0"/>
    </xf>
    <xf numFmtId="43" fontId="5" fillId="4" borderId="4" xfId="0" applyNumberFormat="1" applyFont="1" applyFill="1" applyBorder="1" applyAlignment="1" applyProtection="1">
      <alignment horizontal="right" vertical="center" indent="1"/>
      <protection/>
    </xf>
    <xf numFmtId="2" fontId="5" fillId="0" borderId="0" xfId="0" applyNumberFormat="1" applyFont="1" applyFill="1" applyBorder="1" applyAlignment="1" applyProtection="1">
      <alignment horizontal="center" vertical="center"/>
      <protection/>
    </xf>
    <xf numFmtId="43" fontId="5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4" fontId="5" fillId="4" borderId="4" xfId="0" applyNumberFormat="1" applyFont="1" applyFill="1" applyBorder="1" applyAlignment="1" applyProtection="1">
      <alignment horizontal="right" vertical="center" wrapText="1"/>
      <protection/>
    </xf>
    <xf numFmtId="0" fontId="5" fillId="22" borderId="11" xfId="0" applyFont="1" applyFill="1" applyBorder="1" applyAlignment="1" applyProtection="1" quotePrefix="1">
      <alignment horizontal="left" vertical="top"/>
      <protection/>
    </xf>
    <xf numFmtId="0" fontId="11" fillId="22" borderId="1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vertical="center"/>
    </xf>
    <xf numFmtId="3" fontId="11" fillId="22" borderId="4" xfId="0" applyNumberFormat="1" applyFont="1" applyFill="1" applyBorder="1" applyAlignment="1" applyProtection="1">
      <alignment horizontal="center" vertical="center"/>
      <protection/>
    </xf>
    <xf numFmtId="3" fontId="10" fillId="0" borderId="0" xfId="0" applyNumberFormat="1" applyFont="1" applyAlignment="1" applyProtection="1">
      <alignment horizontal="center" vertical="top"/>
      <protection/>
    </xf>
    <xf numFmtId="3" fontId="9" fillId="0" borderId="0" xfId="0" applyNumberFormat="1" applyFont="1" applyAlignment="1" applyProtection="1">
      <alignment horizontal="center" vertical="top"/>
      <protection/>
    </xf>
    <xf numFmtId="3" fontId="6" fillId="0" borderId="0" xfId="0" applyNumberFormat="1" applyFont="1" applyAlignment="1" applyProtection="1">
      <alignment horizontal="center" vertical="top"/>
      <protection/>
    </xf>
    <xf numFmtId="3" fontId="2" fillId="0" borderId="0" xfId="0" applyNumberFormat="1" applyFont="1" applyAlignment="1" applyProtection="1">
      <alignment horizontal="center" vertical="center"/>
      <protection/>
    </xf>
    <xf numFmtId="3" fontId="5" fillId="4" borderId="4" xfId="0" applyNumberFormat="1" applyFont="1" applyFill="1" applyBorder="1" applyAlignment="1" applyProtection="1">
      <alignment horizontal="center" vertical="center"/>
      <protection/>
    </xf>
    <xf numFmtId="3" fontId="11" fillId="0" borderId="0" xfId="0" applyNumberFormat="1" applyFont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horizontal="center" vertical="center" wrapText="1"/>
      <protection/>
    </xf>
    <xf numFmtId="43" fontId="5" fillId="0" borderId="4" xfId="0" applyNumberFormat="1" applyFont="1" applyBorder="1" applyAlignment="1" applyProtection="1">
      <alignment horizontal="right" vertical="center" wrapText="1"/>
      <protection locked="0"/>
    </xf>
    <xf numFmtId="43" fontId="5" fillId="4" borderId="10" xfId="0" applyNumberFormat="1" applyFont="1" applyFill="1" applyBorder="1" applyAlignment="1" applyProtection="1">
      <alignment horizontal="right" vertical="center"/>
      <protection/>
    </xf>
    <xf numFmtId="164" fontId="5" fillId="4" borderId="4" xfId="0" applyNumberFormat="1" applyFont="1" applyFill="1" applyBorder="1" applyAlignment="1" applyProtection="1">
      <alignment horizontal="right" vertical="center" indent="1"/>
      <protection/>
    </xf>
    <xf numFmtId="41" fontId="5" fillId="4" borderId="4" xfId="0" applyNumberFormat="1" applyFont="1" applyFill="1" applyBorder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 horizontal="center" vertical="top"/>
      <protection/>
    </xf>
    <xf numFmtId="2" fontId="9" fillId="0" borderId="0" xfId="0" applyNumberFormat="1" applyFont="1" applyAlignment="1" applyProtection="1">
      <alignment horizontal="center" vertical="top"/>
      <protection/>
    </xf>
    <xf numFmtId="2" fontId="6" fillId="0" borderId="0" xfId="0" applyNumberFormat="1" applyFont="1" applyAlignment="1" applyProtection="1">
      <alignment horizontal="center" vertical="top"/>
      <protection/>
    </xf>
    <xf numFmtId="0" fontId="2" fillId="0" borderId="0" xfId="0" applyNumberFormat="1" applyFont="1" applyAlignment="1">
      <alignment horizontal="left" vertical="top"/>
    </xf>
    <xf numFmtId="0" fontId="9" fillId="0" borderId="0" xfId="0" applyFont="1" applyAlignment="1">
      <alignment horizontal="right" vertical="top"/>
    </xf>
    <xf numFmtId="43" fontId="2" fillId="4" borderId="4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right" vertical="center" indent="2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64" fontId="5" fillId="0" borderId="0" xfId="0" applyNumberFormat="1" applyFont="1" applyFill="1" applyBorder="1" applyAlignment="1" applyProtection="1">
      <alignment horizontal="right" vertical="center" indent="1"/>
      <protection/>
    </xf>
    <xf numFmtId="171" fontId="5" fillId="4" borderId="0" xfId="0" applyNumberFormat="1" applyFont="1" applyFill="1" applyAlignment="1">
      <alignment horizontal="left" vertical="top"/>
    </xf>
    <xf numFmtId="171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171" fontId="5" fillId="0" borderId="0" xfId="0" applyNumberFormat="1" applyFont="1" applyFill="1" applyAlignment="1">
      <alignment horizontal="left" vertical="top"/>
    </xf>
    <xf numFmtId="0" fontId="5" fillId="4" borderId="0" xfId="0" applyNumberFormat="1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164" fontId="5" fillId="0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4" xfId="0" applyNumberFormat="1" applyFont="1" applyFill="1" applyBorder="1" applyAlignment="1" applyProtection="1">
      <alignment horizontal="right" vertical="center"/>
      <protection locked="0"/>
    </xf>
    <xf numFmtId="4" fontId="5" fillId="0" borderId="4" xfId="0" applyNumberFormat="1" applyFont="1" applyBorder="1" applyAlignment="1" applyProtection="1">
      <alignment horizontal="right" vertical="center"/>
      <protection locked="0"/>
    </xf>
    <xf numFmtId="164" fontId="5" fillId="4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1" fontId="5" fillId="0" borderId="4" xfId="0" applyNumberFormat="1" applyFont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vertical="center" wrapText="1"/>
      <protection/>
    </xf>
    <xf numFmtId="0" fontId="5" fillId="7" borderId="11" xfId="0" applyFont="1" applyFill="1" applyBorder="1" applyAlignment="1" applyProtection="1">
      <alignment horizontal="center" vertical="center" wrapText="1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5" fillId="7" borderId="12" xfId="0" applyFont="1" applyFill="1" applyBorder="1" applyAlignment="1" applyProtection="1">
      <alignment horizontal="center" vertical="center" wrapText="1"/>
      <protection/>
    </xf>
    <xf numFmtId="0" fontId="11" fillId="7" borderId="4" xfId="0" applyFont="1" applyFill="1" applyBorder="1" applyAlignment="1" applyProtection="1">
      <alignment horizontal="center" vertical="center" wrapText="1"/>
      <protection/>
    </xf>
    <xf numFmtId="43" fontId="5" fillId="4" borderId="10" xfId="0" applyNumberFormat="1" applyFont="1" applyFill="1" applyBorder="1" applyAlignment="1" applyProtection="1">
      <alignment vertical="center"/>
      <protection/>
    </xf>
    <xf numFmtId="43" fontId="11" fillId="22" borderId="10" xfId="0" applyNumberFormat="1" applyFont="1" applyFill="1" applyBorder="1" applyAlignment="1" applyProtection="1">
      <alignment horizontal="center" vertical="center"/>
      <protection/>
    </xf>
    <xf numFmtId="43" fontId="5" fillId="4" borderId="10" xfId="0" applyNumberFormat="1" applyFont="1" applyFill="1" applyBorder="1" applyAlignment="1" applyProtection="1">
      <alignment horizontal="right" vertical="center" indent="1"/>
      <protection/>
    </xf>
    <xf numFmtId="164" fontId="5" fillId="4" borderId="10" xfId="0" applyNumberFormat="1" applyFont="1" applyFill="1" applyBorder="1" applyAlignment="1" applyProtection="1">
      <alignment horizontal="right" vertical="center" indent="1"/>
      <protection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14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 applyProtection="1">
      <alignment horizontal="right" vertical="center"/>
      <protection locked="0"/>
    </xf>
    <xf numFmtId="0" fontId="34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3" fontId="2" fillId="4" borderId="12" xfId="0" applyNumberFormat="1" applyFont="1" applyFill="1" applyBorder="1" applyAlignment="1" applyProtection="1">
      <alignment vertical="center"/>
      <protection hidden="1"/>
    </xf>
    <xf numFmtId="0" fontId="3" fillId="4" borderId="10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Fill="1" applyAlignment="1">
      <alignment horizontal="right" vertical="top"/>
    </xf>
    <xf numFmtId="0" fontId="5" fillId="0" borderId="13" xfId="0" applyFont="1" applyBorder="1" applyAlignment="1" applyProtection="1">
      <alignment vertical="top" wrapText="1"/>
      <protection/>
    </xf>
    <xf numFmtId="0" fontId="5" fillId="0" borderId="14" xfId="0" applyFont="1" applyBorder="1" applyAlignment="1" applyProtection="1">
      <alignment vertical="top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1" fillId="7" borderId="12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right" vertical="center"/>
      <protection/>
    </xf>
    <xf numFmtId="43" fontId="2" fillId="23" borderId="4" xfId="0" applyNumberFormat="1" applyFont="1" applyFill="1" applyBorder="1" applyAlignment="1" applyProtection="1">
      <alignment vertical="center"/>
      <protection hidden="1"/>
    </xf>
    <xf numFmtId="0" fontId="2" fillId="0" borderId="13" xfId="0" applyFont="1" applyBorder="1" applyAlignment="1" applyProtection="1">
      <alignment vertical="center"/>
      <protection hidden="1"/>
    </xf>
    <xf numFmtId="0" fontId="12" fillId="0" borderId="0" xfId="0" applyNumberFormat="1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/>
      <protection/>
    </xf>
    <xf numFmtId="0" fontId="3" fillId="4" borderId="10" xfId="0" applyFont="1" applyFill="1" applyBorder="1" applyAlignment="1" applyProtection="1">
      <alignment vertical="center"/>
      <protection/>
    </xf>
    <xf numFmtId="0" fontId="3" fillId="4" borderId="12" xfId="0" applyFont="1" applyFill="1" applyBorder="1" applyAlignment="1" applyProtection="1">
      <alignment vertical="center"/>
      <protection/>
    </xf>
    <xf numFmtId="0" fontId="3" fillId="4" borderId="4" xfId="0" applyFont="1" applyFill="1" applyBorder="1" applyAlignment="1" applyProtection="1">
      <alignment horizontal="center" vertical="center" wrapText="1"/>
      <protection/>
    </xf>
    <xf numFmtId="0" fontId="2" fillId="23" borderId="15" xfId="0" applyFont="1" applyFill="1" applyBorder="1" applyAlignment="1" applyProtection="1">
      <alignment vertical="center"/>
      <protection/>
    </xf>
    <xf numFmtId="43" fontId="2" fillId="23" borderId="15" xfId="0" applyNumberFormat="1" applyFont="1" applyFill="1" applyBorder="1" applyAlignment="1" applyProtection="1">
      <alignment vertical="center"/>
      <protection hidden="1"/>
    </xf>
    <xf numFmtId="43" fontId="2" fillId="23" borderId="15" xfId="0" applyNumberFormat="1" applyFont="1" applyFill="1" applyBorder="1" applyAlignment="1" applyProtection="1">
      <alignment vertical="center"/>
      <protection/>
    </xf>
    <xf numFmtId="0" fontId="2" fillId="23" borderId="4" xfId="0" applyFont="1" applyFill="1" applyBorder="1" applyAlignment="1" applyProtection="1">
      <alignment vertical="center"/>
      <protection/>
    </xf>
    <xf numFmtId="43" fontId="2" fillId="23" borderId="4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4" fontId="2" fillId="0" borderId="0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3" fontId="5" fillId="0" borderId="4" xfId="0" applyNumberFormat="1" applyFont="1" applyFill="1" applyBorder="1" applyAlignment="1" applyProtection="1">
      <alignment horizontal="center" vertical="center"/>
      <protection locked="0"/>
    </xf>
    <xf numFmtId="3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top" textRotation="90"/>
    </xf>
    <xf numFmtId="0" fontId="2" fillId="0" borderId="0" xfId="0" applyFont="1" applyBorder="1" applyAlignment="1">
      <alignment vertical="center"/>
    </xf>
    <xf numFmtId="0" fontId="2" fillId="0" borderId="0" xfId="0" applyFont="1" applyAlignment="1" quotePrefix="1">
      <alignment horizontal="left"/>
    </xf>
    <xf numFmtId="0" fontId="3" fillId="4" borderId="10" xfId="0" applyFont="1" applyFill="1" applyBorder="1" applyAlignment="1">
      <alignment vertical="center"/>
    </xf>
    <xf numFmtId="0" fontId="5" fillId="0" borderId="0" xfId="0" applyFont="1" applyAlignment="1" applyProtection="1">
      <alignment horizontal="left" vertical="top"/>
      <protection/>
    </xf>
    <xf numFmtId="10" fontId="5" fillId="0" borderId="0" xfId="0" applyNumberFormat="1" applyFont="1" applyFill="1" applyBorder="1" applyAlignment="1" applyProtection="1">
      <alignment horizontal="center" vertical="center"/>
      <protection/>
    </xf>
    <xf numFmtId="10" fontId="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171" fontId="6" fillId="0" borderId="0" xfId="0" applyNumberFormat="1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>
      <alignment horizontal="center" vertical="center" textRotation="90" wrapText="1"/>
    </xf>
    <xf numFmtId="43" fontId="2" fillId="0" borderId="0" xfId="0" applyNumberFormat="1" applyFont="1" applyFill="1" applyBorder="1" applyAlignment="1" applyProtection="1">
      <alignment vertical="center"/>
      <protection/>
    </xf>
    <xf numFmtId="0" fontId="3" fillId="4" borderId="4" xfId="0" applyFont="1" applyFill="1" applyBorder="1" applyAlignment="1">
      <alignment vertical="center"/>
    </xf>
    <xf numFmtId="0" fontId="2" fillId="23" borderId="4" xfId="0" applyFont="1" applyFill="1" applyBorder="1" applyAlignment="1">
      <alignment vertical="center"/>
    </xf>
    <xf numFmtId="44" fontId="2" fillId="23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 wrapText="1"/>
    </xf>
    <xf numFmtId="44" fontId="2" fillId="24" borderId="4" xfId="0" applyNumberFormat="1" applyFont="1" applyFill="1" applyBorder="1" applyAlignment="1">
      <alignment vertical="center"/>
    </xf>
    <xf numFmtId="0" fontId="15" fillId="24" borderId="4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vertical="center"/>
    </xf>
    <xf numFmtId="0" fontId="15" fillId="24" borderId="16" xfId="0" applyFont="1" applyFill="1" applyBorder="1" applyAlignment="1">
      <alignment horizontal="center" vertical="center" wrapText="1"/>
    </xf>
    <xf numFmtId="44" fontId="2" fillId="23" borderId="16" xfId="0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vertical="center" wrapText="1"/>
    </xf>
    <xf numFmtId="44" fontId="2" fillId="24" borderId="1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top" textRotation="90"/>
    </xf>
    <xf numFmtId="0" fontId="10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3" fillId="4" borderId="12" xfId="0" applyFont="1" applyFill="1" applyBorder="1" applyAlignment="1">
      <alignment vertical="center"/>
    </xf>
    <xf numFmtId="164" fontId="40" fillId="0" borderId="0" xfId="0" applyNumberFormat="1" applyFont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41" fontId="5" fillId="0" borderId="4" xfId="0" applyNumberFormat="1" applyFont="1" applyFill="1" applyBorder="1" applyAlignment="1" applyProtection="1">
      <alignment vertical="center"/>
      <protection locked="0"/>
    </xf>
    <xf numFmtId="171" fontId="5" fillId="0" borderId="17" xfId="0" applyNumberFormat="1" applyFont="1" applyBorder="1" applyAlignment="1" applyProtection="1">
      <alignment horizontal="center" vertical="center" wrapText="1"/>
      <protection/>
    </xf>
    <xf numFmtId="43" fontId="5" fillId="0" borderId="0" xfId="0" applyNumberFormat="1" applyFont="1" applyAlignment="1" applyProtection="1">
      <alignment horizontal="right" vertical="center"/>
      <protection/>
    </xf>
    <xf numFmtId="3" fontId="5" fillId="25" borderId="0" xfId="0" applyNumberFormat="1" applyFont="1" applyFill="1" applyAlignment="1" applyProtection="1">
      <alignment horizontal="center" vertical="center"/>
      <protection/>
    </xf>
    <xf numFmtId="3" fontId="5" fillId="25" borderId="0" xfId="0" applyNumberFormat="1" applyFont="1" applyFill="1" applyBorder="1" applyAlignment="1" applyProtection="1">
      <alignment horizontal="center" vertical="center"/>
      <protection/>
    </xf>
    <xf numFmtId="0" fontId="11" fillId="22" borderId="10" xfId="0" applyFont="1" applyFill="1" applyBorder="1" applyAlignment="1" applyProtection="1">
      <alignment vertical="top"/>
      <protection/>
    </xf>
    <xf numFmtId="0" fontId="11" fillId="22" borderId="11" xfId="0" applyFont="1" applyFill="1" applyBorder="1" applyAlignment="1" applyProtection="1">
      <alignment vertical="top"/>
      <protection/>
    </xf>
    <xf numFmtId="0" fontId="11" fillId="22" borderId="12" xfId="0" applyFont="1" applyFill="1" applyBorder="1" applyAlignment="1" applyProtection="1">
      <alignment vertical="top"/>
      <protection/>
    </xf>
    <xf numFmtId="0" fontId="36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37" fillId="0" borderId="0" xfId="0" applyFont="1" applyAlignment="1" applyProtection="1">
      <alignment vertical="center"/>
      <protection/>
    </xf>
    <xf numFmtId="0" fontId="2" fillId="0" borderId="18" xfId="0" applyFont="1" applyBorder="1" applyAlignment="1">
      <alignment vertical="center"/>
    </xf>
    <xf numFmtId="0" fontId="6" fillId="24" borderId="18" xfId="0" applyFont="1" applyFill="1" applyBorder="1" applyAlignment="1">
      <alignment vertical="center"/>
    </xf>
    <xf numFmtId="0" fontId="2" fillId="24" borderId="18" xfId="0" applyFont="1" applyFill="1" applyBorder="1" applyAlignment="1">
      <alignment vertical="center"/>
    </xf>
    <xf numFmtId="0" fontId="6" fillId="24" borderId="19" xfId="0" applyFont="1" applyFill="1" applyBorder="1" applyAlignment="1">
      <alignment vertical="center"/>
    </xf>
    <xf numFmtId="0" fontId="2" fillId="24" borderId="19" xfId="0" applyFont="1" applyFill="1" applyBorder="1" applyAlignment="1">
      <alignment vertical="center"/>
    </xf>
    <xf numFmtId="0" fontId="41" fillId="22" borderId="4" xfId="0" applyFont="1" applyFill="1" applyBorder="1" applyAlignment="1" applyProtection="1">
      <alignment horizontal="center" vertical="center" wrapText="1"/>
      <protection/>
    </xf>
    <xf numFmtId="43" fontId="5" fillId="0" borderId="4" xfId="44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top" wrapText="1"/>
      <protection/>
    </xf>
    <xf numFmtId="43" fontId="5" fillId="0" borderId="0" xfId="44" applyFont="1" applyFill="1" applyBorder="1" applyAlignment="1" applyProtection="1">
      <alignment vertical="center"/>
      <protection locked="0"/>
    </xf>
    <xf numFmtId="43" fontId="5" fillId="24" borderId="4" xfId="44" applyFont="1" applyFill="1" applyBorder="1" applyAlignment="1" applyProtection="1">
      <alignment vertical="center"/>
      <protection/>
    </xf>
    <xf numFmtId="0" fontId="3" fillId="24" borderId="20" xfId="0" applyFont="1" applyFill="1" applyBorder="1" applyAlignment="1">
      <alignment vertical="center"/>
    </xf>
    <xf numFmtId="44" fontId="2" fillId="24" borderId="20" xfId="0" applyNumberFormat="1" applyFont="1" applyFill="1" applyBorder="1" applyAlignment="1">
      <alignment vertical="center"/>
    </xf>
    <xf numFmtId="0" fontId="5" fillId="0" borderId="0" xfId="0" applyFont="1" applyAlignment="1">
      <alignment horizontal="left" wrapText="1"/>
    </xf>
    <xf numFmtId="44" fontId="2" fillId="24" borderId="21" xfId="0" applyNumberFormat="1" applyFont="1" applyFill="1" applyBorder="1" applyAlignment="1">
      <alignment horizontal="center" vertical="center"/>
    </xf>
    <xf numFmtId="44" fontId="2" fillId="24" borderId="22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9" fillId="24" borderId="23" xfId="0" applyFont="1" applyFill="1" applyBorder="1" applyAlignment="1">
      <alignment horizontal="left" vertical="center"/>
    </xf>
    <xf numFmtId="0" fontId="9" fillId="24" borderId="24" xfId="0" applyFont="1" applyFill="1" applyBorder="1" applyAlignment="1">
      <alignment horizontal="left" vertical="center"/>
    </xf>
    <xf numFmtId="0" fontId="9" fillId="24" borderId="25" xfId="0" applyFont="1" applyFill="1" applyBorder="1" applyAlignment="1">
      <alignment horizontal="left" vertical="center"/>
    </xf>
    <xf numFmtId="0" fontId="6" fillId="24" borderId="23" xfId="0" applyFont="1" applyFill="1" applyBorder="1" applyAlignment="1">
      <alignment horizontal="left" vertical="center" wrapText="1"/>
    </xf>
    <xf numFmtId="0" fontId="6" fillId="24" borderId="24" xfId="0" applyFont="1" applyFill="1" applyBorder="1" applyAlignment="1">
      <alignment horizontal="left" vertical="center" wrapText="1"/>
    </xf>
    <xf numFmtId="0" fontId="6" fillId="24" borderId="25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6" fillId="26" borderId="26" xfId="0" applyFont="1" applyFill="1" applyBorder="1" applyAlignment="1" applyProtection="1">
      <alignment horizontal="center" vertical="center" wrapText="1"/>
      <protection hidden="1"/>
    </xf>
    <xf numFmtId="0" fontId="6" fillId="26" borderId="27" xfId="0" applyFont="1" applyFill="1" applyBorder="1" applyAlignment="1" applyProtection="1">
      <alignment horizontal="center" vertical="center" wrapText="1"/>
      <protection hidden="1"/>
    </xf>
    <xf numFmtId="0" fontId="3" fillId="4" borderId="26" xfId="0" applyFont="1" applyFill="1" applyBorder="1" applyAlignment="1">
      <alignment horizontal="center" vertical="center" textRotation="90" wrapText="1"/>
    </xf>
    <xf numFmtId="0" fontId="3" fillId="4" borderId="15" xfId="0" applyFont="1" applyFill="1" applyBorder="1" applyAlignment="1">
      <alignment horizontal="center" vertical="center" textRotation="90" wrapText="1"/>
    </xf>
    <xf numFmtId="0" fontId="3" fillId="4" borderId="10" xfId="0" applyFont="1" applyFill="1" applyBorder="1" applyAlignment="1" applyProtection="1">
      <alignment horizontal="center" vertical="center"/>
      <protection/>
    </xf>
    <xf numFmtId="0" fontId="3" fillId="4" borderId="12" xfId="0" applyFont="1" applyFill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left" vertical="center" wrapText="1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2" fillId="0" borderId="28" xfId="0" applyFont="1" applyBorder="1" applyAlignment="1" applyProtection="1">
      <alignment horizontal="left" vertical="center" wrapText="1"/>
      <protection locked="0"/>
    </xf>
    <xf numFmtId="0" fontId="2" fillId="0" borderId="29" xfId="0" applyFont="1" applyBorder="1" applyAlignment="1" applyProtection="1">
      <alignment horizontal="left" vertical="center" wrapText="1"/>
      <protection locked="0"/>
    </xf>
    <xf numFmtId="0" fontId="2" fillId="0" borderId="30" xfId="0" applyFont="1" applyBorder="1" applyAlignment="1" applyProtection="1">
      <alignment horizontal="left" vertical="center" wrapText="1"/>
      <protection locked="0"/>
    </xf>
    <xf numFmtId="43" fontId="2" fillId="4" borderId="10" xfId="0" applyNumberFormat="1" applyFont="1" applyFill="1" applyBorder="1" applyAlignment="1" applyProtection="1">
      <alignment horizontal="center" vertical="center"/>
      <protection hidden="1"/>
    </xf>
    <xf numFmtId="43" fontId="2" fillId="4" borderId="12" xfId="0" applyNumberFormat="1" applyFont="1" applyFill="1" applyBorder="1" applyAlignment="1" applyProtection="1">
      <alignment horizontal="center" vertical="center"/>
      <protection hidden="1"/>
    </xf>
    <xf numFmtId="0" fontId="3" fillId="4" borderId="4" xfId="0" applyFont="1" applyFill="1" applyBorder="1" applyAlignment="1" applyProtection="1">
      <alignment horizontal="center" vertical="center"/>
      <protection/>
    </xf>
    <xf numFmtId="0" fontId="3" fillId="4" borderId="26" xfId="0" applyFont="1" applyFill="1" applyBorder="1" applyAlignment="1" applyProtection="1">
      <alignment horizontal="center" vertical="center" textRotation="90"/>
      <protection/>
    </xf>
    <xf numFmtId="0" fontId="3" fillId="4" borderId="27" xfId="0" applyFont="1" applyFill="1" applyBorder="1" applyAlignment="1" applyProtection="1">
      <alignment horizontal="center" vertical="center" textRotation="90"/>
      <protection/>
    </xf>
    <xf numFmtId="0" fontId="3" fillId="4" borderId="15" xfId="0" applyFont="1" applyFill="1" applyBorder="1" applyAlignment="1" applyProtection="1">
      <alignment horizontal="center" vertical="center" textRotation="90"/>
      <protection/>
    </xf>
    <xf numFmtId="0" fontId="11" fillId="7" borderId="11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43" fontId="11" fillId="22" borderId="10" xfId="0" applyNumberFormat="1" applyFont="1" applyFill="1" applyBorder="1" applyAlignment="1" applyProtection="1">
      <alignment horizontal="center" vertical="center"/>
      <protection/>
    </xf>
    <xf numFmtId="43" fontId="11" fillId="22" borderId="11" xfId="0" applyNumberFormat="1" applyFont="1" applyFill="1" applyBorder="1" applyAlignment="1" applyProtection="1">
      <alignment horizontal="center" vertical="center"/>
      <protection/>
    </xf>
    <xf numFmtId="43" fontId="11" fillId="22" borderId="12" xfId="0" applyNumberFormat="1" applyFont="1" applyFill="1" applyBorder="1" applyAlignment="1" applyProtection="1">
      <alignment horizontal="center" vertical="center"/>
      <protection/>
    </xf>
    <xf numFmtId="0" fontId="11" fillId="22" borderId="31" xfId="0" applyFont="1" applyFill="1" applyBorder="1" applyAlignment="1" applyProtection="1">
      <alignment horizontal="center" vertical="center" wrapText="1"/>
      <protection/>
    </xf>
    <xf numFmtId="0" fontId="11" fillId="22" borderId="32" xfId="0" applyFont="1" applyFill="1" applyBorder="1" applyAlignment="1" applyProtection="1">
      <alignment horizontal="center" vertical="center" wrapText="1"/>
      <protection/>
    </xf>
    <xf numFmtId="0" fontId="11" fillId="22" borderId="26" xfId="0" applyFont="1" applyFill="1" applyBorder="1" applyAlignment="1" applyProtection="1">
      <alignment horizontal="center" vertical="center" wrapText="1"/>
      <protection/>
    </xf>
    <xf numFmtId="0" fontId="11" fillId="22" borderId="15" xfId="0" applyFont="1" applyFill="1" applyBorder="1" applyAlignment="1" applyProtection="1">
      <alignment horizontal="center" vertical="center" wrapText="1"/>
      <protection/>
    </xf>
    <xf numFmtId="0" fontId="11" fillId="22" borderId="10" xfId="0" applyFont="1" applyFill="1" applyBorder="1" applyAlignment="1" applyProtection="1">
      <alignment horizontal="center" vertical="top"/>
      <protection/>
    </xf>
    <xf numFmtId="0" fontId="11" fillId="22" borderId="11" xfId="0" applyFont="1" applyFill="1" applyBorder="1" applyAlignment="1" applyProtection="1">
      <alignment horizontal="center" vertical="top"/>
      <protection/>
    </xf>
    <xf numFmtId="0" fontId="11" fillId="22" borderId="12" xfId="0" applyFont="1" applyFill="1" applyBorder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center" wrapText="1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dxfs count="7">
    <dxf>
      <font>
        <color indexed="9"/>
      </font>
      <fill>
        <patternFill>
          <bgColor indexed="29"/>
        </patternFill>
      </fill>
    </dxf>
    <dxf>
      <font>
        <color indexed="9"/>
      </font>
      <fill>
        <patternFill>
          <bgColor indexed="29"/>
        </patternFill>
      </fill>
    </dxf>
    <dxf>
      <font>
        <color indexed="10"/>
      </font>
    </dxf>
    <dxf>
      <font>
        <color indexed="9"/>
      </font>
      <fill>
        <patternFill>
          <bgColor indexed="29"/>
        </patternFill>
      </fill>
    </dxf>
    <dxf>
      <font>
        <color indexed="10"/>
      </font>
    </dxf>
    <dxf>
      <font>
        <color indexed="9"/>
      </font>
      <fill>
        <patternFill>
          <bgColor indexed="29"/>
        </patternFill>
      </fill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i\RICERCA\normativa\REGOLAMENTO\GOLD%20e%20modulistica\rendiconto%20modulistica\All_2_analisi_spese_progett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serveragire\Users\Daniele%20Movio\Documents\Downloads\All_2_analisi_spese_progetto%20MODIFICATA%20MACRO%20COLON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 illustrativa"/>
      <sheetName val="riepilogo"/>
      <sheetName val="fasi"/>
      <sheetName val="a1)ricercatori"/>
      <sheetName val="b1)spesegenerali"/>
      <sheetName val="c1)manodopera"/>
      <sheetName val="d1)terzi"/>
      <sheetName val="e1)immateriali"/>
      <sheetName val="f1)strumenti"/>
      <sheetName val="g1)materiali"/>
      <sheetName val="h1)recuperi"/>
      <sheetName val="a2)ricercatori"/>
      <sheetName val="b2)spesegenerali"/>
      <sheetName val="c2)manodopera"/>
      <sheetName val="d2)terzi"/>
      <sheetName val="e2)immateriali"/>
      <sheetName val="f2)strumenti"/>
      <sheetName val="g2)materiali"/>
      <sheetName val="h2)recup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tabColor indexed="43"/>
  </sheetPr>
  <dimension ref="A1:E47"/>
  <sheetViews>
    <sheetView tabSelected="1" zoomScalePageLayoutView="0" workbookViewId="0" topLeftCell="A1">
      <selection activeCell="P16" sqref="P16"/>
    </sheetView>
  </sheetViews>
  <sheetFormatPr defaultColWidth="9.140625" defaultRowHeight="12.75"/>
  <cols>
    <col min="1" max="1" width="1.7109375" style="1" customWidth="1"/>
    <col min="2" max="2" width="38.00390625" style="1" customWidth="1"/>
    <col min="3" max="3" width="27.28125" style="1" customWidth="1"/>
    <col min="4" max="4" width="29.28125" style="1" customWidth="1"/>
    <col min="5" max="5" width="9.57421875" style="1" customWidth="1"/>
    <col min="6" max="6" width="9.140625" style="1" customWidth="1"/>
    <col min="7" max="9" width="9.140625" style="1" hidden="1" customWidth="1"/>
    <col min="10" max="16384" width="9.140625" style="1" customWidth="1"/>
  </cols>
  <sheetData>
    <row r="1" spans="1:5" s="4" customFormat="1" ht="23.25" customHeight="1">
      <c r="A1" s="174" t="s">
        <v>54</v>
      </c>
      <c r="B1" s="230" t="s">
        <v>14</v>
      </c>
      <c r="C1" s="231"/>
      <c r="D1" s="232"/>
      <c r="E1" s="114"/>
    </row>
    <row r="2" spans="1:5" s="182" customFormat="1" ht="23.25" customHeight="1">
      <c r="A2" s="197"/>
      <c r="B2" s="213" t="s">
        <v>89</v>
      </c>
      <c r="C2" s="239"/>
      <c r="D2" s="239"/>
      <c r="E2" s="198"/>
    </row>
    <row r="3" spans="1:5" s="4" customFormat="1" ht="17.25" customHeight="1">
      <c r="A3" s="149"/>
      <c r="B3" s="233" t="str">
        <f>fasi!B3</f>
        <v>?????????</v>
      </c>
      <c r="C3" s="234"/>
      <c r="D3" s="235"/>
      <c r="E3" s="65"/>
    </row>
    <row r="4" spans="1:5" s="182" customFormat="1" ht="23.25" customHeight="1">
      <c r="A4" s="197"/>
      <c r="B4" s="213" t="s">
        <v>86</v>
      </c>
      <c r="C4" s="240"/>
      <c r="D4" s="240"/>
      <c r="E4" s="198"/>
    </row>
    <row r="5" spans="1:5" s="4" customFormat="1" ht="30.75" customHeight="1">
      <c r="A5" s="149"/>
      <c r="B5" s="236" t="str">
        <f>fasi!B5</f>
        <v>?????????????</v>
      </c>
      <c r="C5" s="237"/>
      <c r="D5" s="238"/>
      <c r="E5" s="65"/>
    </row>
    <row r="6" spans="1:3" ht="12" customHeight="1">
      <c r="A6" s="1" t="s">
        <v>13</v>
      </c>
      <c r="C6" s="2"/>
    </row>
    <row r="7" spans="2:3" ht="24.75" customHeight="1">
      <c r="B7" s="199" t="s">
        <v>65</v>
      </c>
      <c r="C7" s="2"/>
    </row>
    <row r="8" spans="1:4" ht="18" customHeight="1">
      <c r="A8" s="157">
        <f>IF(titoloriepilogo1="ricerca e sviluppo","R",IF(titoloriepilogo1="innovazione","I",""))</f>
      </c>
      <c r="B8" s="186" t="s">
        <v>3</v>
      </c>
      <c r="C8" s="191" t="s">
        <v>32</v>
      </c>
      <c r="D8" s="191" t="s">
        <v>33</v>
      </c>
    </row>
    <row r="9" spans="1:4" ht="18" customHeight="1">
      <c r="A9" s="157"/>
      <c r="B9" s="187" t="s">
        <v>55</v>
      </c>
      <c r="C9" s="188">
        <f>fasi!L17</f>
        <v>0</v>
      </c>
      <c r="D9" s="188">
        <f>fasi!L26</f>
        <v>0</v>
      </c>
    </row>
    <row r="10" spans="2:4" ht="18" customHeight="1">
      <c r="B10" s="187" t="s">
        <v>67</v>
      </c>
      <c r="C10" s="188">
        <f>fasi!L18</f>
        <v>0</v>
      </c>
      <c r="D10" s="188">
        <f>fasi!L27</f>
        <v>0</v>
      </c>
    </row>
    <row r="11" spans="1:4" ht="18" customHeight="1">
      <c r="A11" s="157"/>
      <c r="B11" s="187" t="s">
        <v>74</v>
      </c>
      <c r="C11" s="188">
        <f>fasi!L19</f>
        <v>0</v>
      </c>
      <c r="D11" s="188">
        <f>fasi!L28</f>
        <v>0</v>
      </c>
    </row>
    <row r="12" spans="2:4" ht="18" customHeight="1">
      <c r="B12" s="187" t="s">
        <v>68</v>
      </c>
      <c r="C12" s="188">
        <f>fasi!L20</f>
        <v>0</v>
      </c>
      <c r="D12" s="188">
        <f>fasi!L29</f>
        <v>0</v>
      </c>
    </row>
    <row r="13" spans="2:4" ht="18" customHeight="1">
      <c r="B13" s="187" t="s">
        <v>69</v>
      </c>
      <c r="C13" s="188">
        <f>fasi!L21</f>
        <v>0</v>
      </c>
      <c r="D13" s="188">
        <f>fasi!L30</f>
        <v>0</v>
      </c>
    </row>
    <row r="14" spans="2:4" ht="18" customHeight="1">
      <c r="B14" s="187" t="s">
        <v>70</v>
      </c>
      <c r="C14" s="188">
        <f>fasi!L22</f>
        <v>0</v>
      </c>
      <c r="D14" s="188">
        <f>fasi!L31</f>
        <v>0</v>
      </c>
    </row>
    <row r="15" spans="2:4" ht="18" customHeight="1">
      <c r="B15" s="187" t="s">
        <v>71</v>
      </c>
      <c r="C15" s="188">
        <f>fasi!L23</f>
        <v>0</v>
      </c>
      <c r="D15" s="188">
        <f>fasi!L32</f>
        <v>0</v>
      </c>
    </row>
    <row r="16" spans="2:4" ht="18" customHeight="1">
      <c r="B16" s="189" t="s">
        <v>18</v>
      </c>
      <c r="C16" s="190">
        <f>SUM(C9:C15)</f>
        <v>0</v>
      </c>
      <c r="D16" s="190">
        <f>SUM(D9:D15)</f>
        <v>0</v>
      </c>
    </row>
    <row r="17" spans="2:4" ht="9.75" customHeight="1">
      <c r="B17" s="175"/>
      <c r="C17" s="175"/>
      <c r="D17" s="175"/>
    </row>
    <row r="18" spans="2:4" s="3" customFormat="1" ht="18.75" customHeight="1">
      <c r="B18" s="181" t="s">
        <v>48</v>
      </c>
      <c r="C18" s="228">
        <f>SUM(C16:D16)</f>
        <v>0</v>
      </c>
      <c r="D18" s="229"/>
    </row>
    <row r="19" spans="2:5" s="6" customFormat="1" ht="12" customHeight="1">
      <c r="B19" s="176"/>
      <c r="C19" s="7"/>
      <c r="D19" s="8"/>
      <c r="E19" s="8"/>
    </row>
    <row r="20" spans="2:5" s="6" customFormat="1" ht="25.5" customHeight="1">
      <c r="B20" s="199" t="s">
        <v>64</v>
      </c>
      <c r="C20" s="7"/>
      <c r="D20" s="8"/>
      <c r="E20" s="8"/>
    </row>
    <row r="21" spans="1:4" ht="18" customHeight="1">
      <c r="A21" s="157">
        <f>IF(titoloriepilogo1="ricerca e sviluppo","R",IF(titoloriepilogo1="innovazione","I",""))</f>
      </c>
      <c r="B21" s="192" t="s">
        <v>3</v>
      </c>
      <c r="C21" s="193" t="s">
        <v>50</v>
      </c>
      <c r="D21" s="52"/>
    </row>
    <row r="22" spans="1:4" ht="18" customHeight="1">
      <c r="A22" s="157"/>
      <c r="B22" s="187" t="s">
        <v>55</v>
      </c>
      <c r="C22" s="194">
        <f>fasi!L35</f>
        <v>0</v>
      </c>
      <c r="D22" s="53"/>
    </row>
    <row r="23" spans="2:4" ht="18" customHeight="1">
      <c r="B23" s="187" t="s">
        <v>67</v>
      </c>
      <c r="C23" s="194">
        <f>fasi!L36</f>
        <v>0</v>
      </c>
      <c r="D23" s="53"/>
    </row>
    <row r="24" spans="1:4" ht="18" customHeight="1">
      <c r="A24" s="157"/>
      <c r="B24" s="187" t="s">
        <v>74</v>
      </c>
      <c r="C24" s="194">
        <f>fasi!L37</f>
        <v>0</v>
      </c>
      <c r="D24" s="53"/>
    </row>
    <row r="25" spans="2:4" ht="18" customHeight="1">
      <c r="B25" s="187" t="s">
        <v>68</v>
      </c>
      <c r="C25" s="194">
        <f>fasi!L38</f>
        <v>0</v>
      </c>
      <c r="D25" s="53"/>
    </row>
    <row r="26" spans="2:4" ht="18" customHeight="1">
      <c r="B26" s="187" t="s">
        <v>69</v>
      </c>
      <c r="C26" s="194">
        <f>fasi!L39</f>
        <v>0</v>
      </c>
      <c r="D26" s="53"/>
    </row>
    <row r="27" spans="2:4" ht="18" customHeight="1">
      <c r="B27" s="187" t="s">
        <v>70</v>
      </c>
      <c r="C27" s="194">
        <f>fasi!L40</f>
        <v>0</v>
      </c>
      <c r="D27" s="53"/>
    </row>
    <row r="28" spans="2:4" ht="18" customHeight="1">
      <c r="B28" s="187" t="s">
        <v>71</v>
      </c>
      <c r="C28" s="194">
        <f>fasi!L41</f>
        <v>0</v>
      </c>
      <c r="D28" s="53"/>
    </row>
    <row r="29" spans="2:4" ht="18" customHeight="1">
      <c r="B29" s="195" t="s">
        <v>18</v>
      </c>
      <c r="C29" s="196">
        <f>SUM(C22:C28)</f>
        <v>0</v>
      </c>
      <c r="D29" s="53"/>
    </row>
    <row r="30" spans="2:4" ht="9.75" customHeight="1">
      <c r="B30" s="175"/>
      <c r="C30" s="175"/>
      <c r="D30" s="82"/>
    </row>
    <row r="31" spans="2:4" s="3" customFormat="1" ht="18.75" customHeight="1">
      <c r="B31" s="181" t="s">
        <v>48</v>
      </c>
      <c r="C31" s="196">
        <f>C29</f>
        <v>0</v>
      </c>
      <c r="D31" s="53"/>
    </row>
    <row r="32" spans="2:5" s="6" customFormat="1" ht="23.25" customHeight="1">
      <c r="B32" s="176"/>
      <c r="C32" s="7"/>
      <c r="D32" s="8"/>
      <c r="E32" s="8"/>
    </row>
    <row r="33" spans="2:5" s="6" customFormat="1" ht="18" customHeight="1">
      <c r="B33" s="177" t="s">
        <v>101</v>
      </c>
      <c r="C33" s="200"/>
      <c r="D33" s="188">
        <f>certificazione</f>
        <v>0</v>
      </c>
      <c r="E33" s="81"/>
    </row>
    <row r="34" spans="2:5" ht="19.5" customHeight="1">
      <c r="B34" s="10"/>
      <c r="E34" s="51"/>
    </row>
    <row r="35" spans="2:5" ht="19.5" customHeight="1">
      <c r="B35" s="10"/>
      <c r="C35" s="225" t="s">
        <v>107</v>
      </c>
      <c r="D35" s="226">
        <f>C18+C31+D33</f>
        <v>0</v>
      </c>
      <c r="E35" s="51"/>
    </row>
    <row r="36" spans="2:5" ht="19.5" customHeight="1">
      <c r="B36" s="10"/>
      <c r="E36" s="51"/>
    </row>
    <row r="37" spans="2:5" s="54" customFormat="1" ht="33" customHeight="1">
      <c r="B37" s="227" t="s">
        <v>51</v>
      </c>
      <c r="C37" s="227"/>
      <c r="D37" s="227"/>
      <c r="E37" s="66"/>
    </row>
    <row r="38" ht="10.5" hidden="1"/>
    <row r="39" ht="10.5" hidden="1"/>
    <row r="40" spans="1:4" ht="10.5" hidden="1">
      <c r="A40" s="112"/>
      <c r="B40" s="113">
        <v>20</v>
      </c>
      <c r="C40" s="109" t="s">
        <v>47</v>
      </c>
      <c r="D40" s="109"/>
    </row>
    <row r="41" spans="1:4" ht="10.5" hidden="1">
      <c r="A41" s="112"/>
      <c r="B41" s="113">
        <v>21</v>
      </c>
      <c r="C41" s="109" t="s">
        <v>32</v>
      </c>
      <c r="D41" s="109"/>
    </row>
    <row r="42" spans="1:4" ht="10.5" hidden="1">
      <c r="A42" s="112"/>
      <c r="B42" s="113">
        <v>32</v>
      </c>
      <c r="C42" s="109" t="s">
        <v>33</v>
      </c>
      <c r="D42" s="109"/>
    </row>
    <row r="43" spans="1:4" ht="10.5" hidden="1">
      <c r="A43" s="110"/>
      <c r="B43" s="113" t="s">
        <v>29</v>
      </c>
      <c r="C43" s="109" t="s">
        <v>50</v>
      </c>
      <c r="D43" s="109"/>
    </row>
    <row r="44" spans="1:3" ht="10.5" hidden="1">
      <c r="A44" s="111"/>
      <c r="C44" s="110"/>
    </row>
    <row r="45" spans="1:3" ht="10.5" hidden="1">
      <c r="A45" s="111"/>
      <c r="B45" s="171" t="s">
        <v>52</v>
      </c>
      <c r="C45" s="111"/>
    </row>
    <row r="46" spans="1:3" ht="10.5" hidden="1">
      <c r="A46" s="111"/>
      <c r="B46" s="171" t="s">
        <v>53</v>
      </c>
      <c r="C46" s="111"/>
    </row>
    <row r="47" ht="10.5">
      <c r="A47" s="111"/>
    </row>
  </sheetData>
  <sheetProtection password="CC02" sheet="1" objects="1" scenarios="1"/>
  <mergeCells count="7">
    <mergeCell ref="B37:D37"/>
    <mergeCell ref="C18:D18"/>
    <mergeCell ref="B1:D1"/>
    <mergeCell ref="B3:D3"/>
    <mergeCell ref="B5:D5"/>
    <mergeCell ref="C2:D2"/>
    <mergeCell ref="C4:D4"/>
  </mergeCells>
  <printOptions/>
  <pageMargins left="0.3937007874015748" right="0" top="1.4566929133858268" bottom="0.1968503937007874" header="0.31496062992125984" footer="0.11811023622047245"/>
  <pageSetup horizontalDpi="300" verticalDpi="300" orientation="portrait" paperSize="9" r:id="rId1"/>
  <headerFooter alignWithMargins="0">
    <oddHeader>&amp;R&amp;"Verdana,Normale"&amp;12ALLEGATO 3
Domanda di contributo
Dettaglio spese relative al progetto&amp;10
quadro riepilogativo</oddHeader>
    <oddFooter>&amp;R&amp;"Verdana,Normale"&amp;7&amp;P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3">
    <tabColor indexed="43"/>
  </sheetPr>
  <dimension ref="A1:L51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.7109375" style="1" customWidth="1"/>
    <col min="2" max="2" width="3.28125" style="1" bestFit="1" customWidth="1"/>
    <col min="3" max="3" width="20.57421875" style="1" customWidth="1"/>
    <col min="4" max="11" width="14.28125" style="1" customWidth="1"/>
    <col min="12" max="12" width="14.28125" style="1" hidden="1" customWidth="1"/>
    <col min="13" max="13" width="1.8515625" style="1" customWidth="1"/>
    <col min="14" max="16384" width="9.140625" style="1" customWidth="1"/>
  </cols>
  <sheetData>
    <row r="1" ht="24.75" customHeight="1">
      <c r="B1" s="1" t="s">
        <v>96</v>
      </c>
    </row>
    <row r="2" spans="1:12" ht="12.75">
      <c r="A2" s="215"/>
      <c r="B2" s="218" t="s">
        <v>89</v>
      </c>
      <c r="C2" s="219"/>
      <c r="D2" s="219"/>
      <c r="E2" s="219"/>
      <c r="F2" s="219"/>
      <c r="G2" s="219"/>
      <c r="H2" s="219"/>
      <c r="I2" s="219"/>
      <c r="J2" s="219"/>
      <c r="K2" s="219"/>
      <c r="L2" s="215"/>
    </row>
    <row r="3" spans="2:11" ht="20.25" customHeight="1">
      <c r="B3" s="247" t="s">
        <v>94</v>
      </c>
      <c r="C3" s="248"/>
      <c r="D3" s="248"/>
      <c r="E3" s="248"/>
      <c r="F3" s="248"/>
      <c r="G3" s="248"/>
      <c r="H3" s="248"/>
      <c r="I3" s="248"/>
      <c r="J3" s="248"/>
      <c r="K3" s="249"/>
    </row>
    <row r="4" spans="1:12" ht="12.75">
      <c r="A4" s="215"/>
      <c r="B4" s="216" t="s">
        <v>86</v>
      </c>
      <c r="C4" s="217"/>
      <c r="D4" s="217"/>
      <c r="E4" s="217"/>
      <c r="F4" s="217"/>
      <c r="G4" s="217"/>
      <c r="H4" s="217"/>
      <c r="I4" s="217"/>
      <c r="J4" s="217"/>
      <c r="K4" s="217"/>
      <c r="L4" s="215"/>
    </row>
    <row r="5" spans="2:11" ht="31.5" customHeight="1">
      <c r="B5" s="250" t="s">
        <v>95</v>
      </c>
      <c r="C5" s="251"/>
      <c r="D5" s="251"/>
      <c r="E5" s="251"/>
      <c r="F5" s="251"/>
      <c r="G5" s="251"/>
      <c r="H5" s="251"/>
      <c r="I5" s="251"/>
      <c r="J5" s="251"/>
      <c r="K5" s="252"/>
    </row>
    <row r="7" spans="2:10" s="4" customFormat="1" ht="22.5">
      <c r="B7" s="9" t="s">
        <v>26</v>
      </c>
      <c r="C7" s="9"/>
      <c r="D7" s="150"/>
      <c r="E7" s="212"/>
      <c r="F7" s="9"/>
      <c r="G7" s="101"/>
      <c r="H7" s="9"/>
      <c r="I7" s="101"/>
      <c r="J7" s="101"/>
    </row>
    <row r="8" spans="2:12" s="4" customFormat="1" ht="6.75" customHeight="1">
      <c r="B8" s="9"/>
      <c r="C8" s="9"/>
      <c r="D8" s="9"/>
      <c r="E8" s="101"/>
      <c r="F8" s="9"/>
      <c r="G8" s="101"/>
      <c r="H8" s="9"/>
      <c r="I8" s="101"/>
      <c r="J8" s="101"/>
      <c r="K8" s="101"/>
      <c r="L8" s="145"/>
    </row>
    <row r="9" spans="2:11" s="144" customFormat="1" ht="9.75" customHeight="1">
      <c r="B9" s="141"/>
      <c r="C9" s="143" t="s">
        <v>35</v>
      </c>
      <c r="D9" s="143" t="s">
        <v>36</v>
      </c>
      <c r="E9" s="143" t="s">
        <v>37</v>
      </c>
      <c r="F9" s="143" t="s">
        <v>38</v>
      </c>
      <c r="G9" s="143" t="s">
        <v>39</v>
      </c>
      <c r="H9" s="143" t="s">
        <v>40</v>
      </c>
      <c r="I9" s="143" t="s">
        <v>41</v>
      </c>
      <c r="J9" s="143" t="s">
        <v>42</v>
      </c>
      <c r="K9" s="142" t="s">
        <v>43</v>
      </c>
    </row>
    <row r="10" spans="2:12" ht="24.75" customHeight="1">
      <c r="B10" s="243" t="s">
        <v>34</v>
      </c>
      <c r="C10" s="241">
        <f>IF(D11="?","",IF(D11="innovazione","innovazione","R&amp;S"))</f>
      </c>
      <c r="D10" s="133" t="s">
        <v>47</v>
      </c>
      <c r="E10" s="133" t="s">
        <v>47</v>
      </c>
      <c r="F10" s="133" t="s">
        <v>47</v>
      </c>
      <c r="G10" s="133" t="s">
        <v>47</v>
      </c>
      <c r="H10" s="133" t="s">
        <v>47</v>
      </c>
      <c r="I10" s="133" t="s">
        <v>47</v>
      </c>
      <c r="J10" s="133" t="s">
        <v>47</v>
      </c>
      <c r="K10" s="133" t="s">
        <v>47</v>
      </c>
      <c r="L10" s="133"/>
    </row>
    <row r="11" spans="2:12" ht="13.5" customHeight="1">
      <c r="B11" s="244"/>
      <c r="C11" s="242"/>
      <c r="D11" s="133" t="s">
        <v>47</v>
      </c>
      <c r="E11" s="133" t="s">
        <v>47</v>
      </c>
      <c r="F11" s="133" t="s">
        <v>47</v>
      </c>
      <c r="G11" s="133" t="s">
        <v>47</v>
      </c>
      <c r="H11" s="133" t="s">
        <v>47</v>
      </c>
      <c r="I11" s="133" t="s">
        <v>47</v>
      </c>
      <c r="J11" s="133" t="s">
        <v>47</v>
      </c>
      <c r="K11" s="133" t="s">
        <v>47</v>
      </c>
      <c r="L11" s="133"/>
    </row>
    <row r="12" spans="1:12" ht="13.5" customHeight="1">
      <c r="A12" s="100"/>
      <c r="B12" s="243" t="s">
        <v>30</v>
      </c>
      <c r="C12" s="134" t="s">
        <v>47</v>
      </c>
      <c r="D12" s="134" t="s">
        <v>47</v>
      </c>
      <c r="E12" s="134" t="s">
        <v>47</v>
      </c>
      <c r="F12" s="134" t="s">
        <v>47</v>
      </c>
      <c r="G12" s="134" t="s">
        <v>47</v>
      </c>
      <c r="H12" s="134" t="s">
        <v>47</v>
      </c>
      <c r="I12" s="134" t="s">
        <v>47</v>
      </c>
      <c r="J12" s="134" t="s">
        <v>47</v>
      </c>
      <c r="K12" s="134" t="s">
        <v>47</v>
      </c>
      <c r="L12" s="133"/>
    </row>
    <row r="13" spans="2:12" ht="14.25" customHeight="1">
      <c r="B13" s="244"/>
      <c r="C13" s="134" t="s">
        <v>47</v>
      </c>
      <c r="D13" s="134" t="s">
        <v>47</v>
      </c>
      <c r="E13" s="134" t="s">
        <v>47</v>
      </c>
      <c r="F13" s="134" t="s">
        <v>47</v>
      </c>
      <c r="G13" s="134" t="s">
        <v>47</v>
      </c>
      <c r="H13" s="134" t="s">
        <v>47</v>
      </c>
      <c r="I13" s="134" t="s">
        <v>47</v>
      </c>
      <c r="J13" s="134" t="s">
        <v>47</v>
      </c>
      <c r="K13" s="134" t="s">
        <v>47</v>
      </c>
      <c r="L13" s="133"/>
    </row>
    <row r="14" spans="2:12" s="51" customFormat="1" ht="14.25" customHeight="1">
      <c r="B14" s="184"/>
      <c r="C14" s="183"/>
      <c r="D14" s="138"/>
      <c r="E14" s="138"/>
      <c r="F14" s="138"/>
      <c r="G14" s="138"/>
      <c r="H14" s="138"/>
      <c r="I14" s="138"/>
      <c r="J14" s="138"/>
      <c r="K14" s="138"/>
      <c r="L14" s="139"/>
    </row>
    <row r="15" spans="2:12" s="82" customFormat="1" ht="22.5" customHeight="1">
      <c r="B15" s="137"/>
      <c r="C15" s="214" t="s">
        <v>60</v>
      </c>
      <c r="D15" s="138"/>
      <c r="E15" s="139"/>
      <c r="F15" s="139"/>
      <c r="G15" s="139"/>
      <c r="H15" s="139"/>
      <c r="I15" s="139"/>
      <c r="J15" s="139"/>
      <c r="K15" s="139"/>
      <c r="L15" s="139"/>
    </row>
    <row r="16" spans="2:12" s="19" customFormat="1" ht="10.5" customHeight="1">
      <c r="B16" s="159"/>
      <c r="C16" s="160"/>
      <c r="D16" s="161"/>
      <c r="E16" s="161"/>
      <c r="F16" s="161"/>
      <c r="G16" s="161"/>
      <c r="H16" s="161"/>
      <c r="I16" s="161"/>
      <c r="J16" s="161"/>
      <c r="K16" s="161"/>
      <c r="L16" s="142" t="s">
        <v>46</v>
      </c>
    </row>
    <row r="17" spans="2:12" s="19" customFormat="1" ht="10.5" customHeight="1">
      <c r="B17" s="256" t="s">
        <v>32</v>
      </c>
      <c r="C17" s="162" t="s">
        <v>55</v>
      </c>
      <c r="D17" s="163">
        <f>IF(D$11="ricerca",('ac)personale'!G$23*19)+IF('ac)personale'!$D$8&lt;&gt;"terzi",'ac)personale'!$D$8*'ac)personale'!G$8,0),0)</f>
        <v>0</v>
      </c>
      <c r="E17" s="163">
        <f>IF(E$11="ricerca",('ac)personale'!H$23*19)+IF('ac)personale'!$D$8&lt;&gt;"terzi",'ac)personale'!$D$8*'ac)personale'!H$8,0),0)</f>
        <v>0</v>
      </c>
      <c r="F17" s="163">
        <f>IF(F$11="ricerca",('ac)personale'!I$23*19)+IF('ac)personale'!$D$8&lt;&gt;"terzi",'ac)personale'!$D$8*'ac)personale'!I$8,0),0)</f>
        <v>0</v>
      </c>
      <c r="G17" s="163">
        <f>IF(G$11="ricerca",('ac)personale'!J$23*19)+IF('ac)personale'!$D$8&lt;&gt;"terzi",'ac)personale'!$D$8*'ac)personale'!J$8,0),0)</f>
        <v>0</v>
      </c>
      <c r="H17" s="163">
        <f>IF(H$11="ricerca",('ac)personale'!K$23*19)+IF('ac)personale'!$D$8&lt;&gt;"terzi",'ac)personale'!$D$8*'ac)personale'!K$8,0),0)</f>
        <v>0</v>
      </c>
      <c r="I17" s="163">
        <f>IF(I$11="ricerca",('ac)personale'!L$23*19)+IF('ac)personale'!$D$8&lt;&gt;"terzi",'ac)personale'!$D$8*'ac)personale'!L$8,0),0)</f>
        <v>0</v>
      </c>
      <c r="J17" s="163">
        <f>IF(J$11="ricerca",('ac)personale'!M$23*19)+IF('ac)personale'!$D$8&lt;&gt;"terzi",'ac)personale'!$D$8*'ac)personale'!M$8,0),0)</f>
        <v>0</v>
      </c>
      <c r="K17" s="163">
        <f>IF(K$11="ricerca",('ac)personale'!N$23*19)+IF('ac)personale'!$D$8&lt;&gt;"terzi",'ac)personale'!$D$8*'ac)personale'!N$8,0),0)</f>
        <v>0</v>
      </c>
      <c r="L17" s="164">
        <f aca="true" t="shared" si="0" ref="L17:L24">SUM(D17:K17)</f>
        <v>0</v>
      </c>
    </row>
    <row r="18" spans="2:12" s="19" customFormat="1" ht="10.5">
      <c r="B18" s="257"/>
      <c r="C18" s="165" t="s">
        <v>75</v>
      </c>
      <c r="D18" s="155">
        <f>D17*0.2</f>
        <v>0</v>
      </c>
      <c r="E18" s="155">
        <f aca="true" t="shared" si="1" ref="E18:K18">E17*0.2</f>
        <v>0</v>
      </c>
      <c r="F18" s="155">
        <f t="shared" si="1"/>
        <v>0</v>
      </c>
      <c r="G18" s="155">
        <f t="shared" si="1"/>
        <v>0</v>
      </c>
      <c r="H18" s="155">
        <f t="shared" si="1"/>
        <v>0</v>
      </c>
      <c r="I18" s="155">
        <f t="shared" si="1"/>
        <v>0</v>
      </c>
      <c r="J18" s="155">
        <f t="shared" si="1"/>
        <v>0</v>
      </c>
      <c r="K18" s="155">
        <f t="shared" si="1"/>
        <v>0</v>
      </c>
      <c r="L18" s="166">
        <f t="shared" si="0"/>
        <v>0</v>
      </c>
    </row>
    <row r="19" spans="2:12" s="19" customFormat="1" ht="10.5" customHeight="1">
      <c r="B19" s="257"/>
      <c r="C19" s="162" t="s">
        <v>74</v>
      </c>
      <c r="D19" s="163">
        <f>IF(D$11="ricerca",'ac)personale'!G$40*15,0)</f>
        <v>0</v>
      </c>
      <c r="E19" s="163">
        <f>IF(E$11="ricerca",'ac)personale'!H$40*15,0)</f>
        <v>0</v>
      </c>
      <c r="F19" s="163">
        <f>IF(F$11="ricerca",'ac)personale'!I$40*15,0)</f>
        <v>0</v>
      </c>
      <c r="G19" s="163">
        <f>IF(G$11="ricerca",'ac)personale'!J$40*15,0)</f>
        <v>0</v>
      </c>
      <c r="H19" s="163">
        <f>IF(H$11="ricerca",'ac)personale'!K$40*15,0)</f>
        <v>0</v>
      </c>
      <c r="I19" s="163">
        <f>IF(I$11="ricerca",'ac)personale'!L$40*15,0)</f>
        <v>0</v>
      </c>
      <c r="J19" s="163">
        <f>IF(J$11="ricerca",'ac)personale'!M$40*15,0)</f>
        <v>0</v>
      </c>
      <c r="K19" s="163">
        <f>IF(K$11="ricerca",'ac)personale'!N$40*15,0)</f>
        <v>0</v>
      </c>
      <c r="L19" s="164">
        <f t="shared" si="0"/>
        <v>0</v>
      </c>
    </row>
    <row r="20" spans="2:12" s="19" customFormat="1" ht="10.5">
      <c r="B20" s="257"/>
      <c r="C20" s="165" t="s">
        <v>68</v>
      </c>
      <c r="D20" s="155">
        <f>IF(D$11="ricerca",'d)terzi'!E$28,0)</f>
        <v>0</v>
      </c>
      <c r="E20" s="155">
        <f>IF(E$11="ricerca",'d)terzi'!F$28,0)</f>
        <v>0</v>
      </c>
      <c r="F20" s="155">
        <f>IF(F$11="ricerca",'d)terzi'!G$28,0)</f>
        <v>0</v>
      </c>
      <c r="G20" s="155">
        <f>IF(G$11="ricerca",'d)terzi'!H$28,0)</f>
        <v>0</v>
      </c>
      <c r="H20" s="155">
        <f>IF(H$11="ricerca",'d)terzi'!I$28,0)</f>
        <v>0</v>
      </c>
      <c r="I20" s="155">
        <f>IF(I$11="ricerca",'d)terzi'!J$28,0)</f>
        <v>0</v>
      </c>
      <c r="J20" s="155">
        <f>IF(J$11="ricerca",'d)terzi'!K$28,0)</f>
        <v>0</v>
      </c>
      <c r="K20" s="155">
        <f>IF(K$11="ricerca",'d)terzi'!L$28,0)</f>
        <v>0</v>
      </c>
      <c r="L20" s="155">
        <f t="shared" si="0"/>
        <v>0</v>
      </c>
    </row>
    <row r="21" spans="2:12" s="19" customFormat="1" ht="10.5">
      <c r="B21" s="257"/>
      <c r="C21" s="165" t="s">
        <v>76</v>
      </c>
      <c r="D21" s="155">
        <f>IF(D$11="ricerca",'e)strumenti'!I$28,0)</f>
        <v>0</v>
      </c>
      <c r="E21" s="155">
        <f>IF(E$11="ricerca",'e)strumenti'!J$28,0)</f>
        <v>0</v>
      </c>
      <c r="F21" s="155">
        <f>IF(F$11="ricerca",'e)strumenti'!K$28,0)</f>
        <v>0</v>
      </c>
      <c r="G21" s="155">
        <f>IF(G$11="ricerca",'e)strumenti'!L$28,0)</f>
        <v>0</v>
      </c>
      <c r="H21" s="155">
        <f>IF(H$11="ricerca",'e)strumenti'!M$28,0)</f>
        <v>0</v>
      </c>
      <c r="I21" s="155">
        <f>IF(I$11="ricerca",'e)strumenti'!N$28,0)</f>
        <v>0</v>
      </c>
      <c r="J21" s="155">
        <f>IF(J$11="ricerca",'e)strumenti'!O$28,0)</f>
        <v>0</v>
      </c>
      <c r="K21" s="155">
        <f>IF(K$11="ricerca",'e)strumenti'!P$28,0)</f>
        <v>0</v>
      </c>
      <c r="L21" s="166">
        <f t="shared" si="0"/>
        <v>0</v>
      </c>
    </row>
    <row r="22" spans="2:12" s="19" customFormat="1" ht="10.5" customHeight="1">
      <c r="B22" s="257"/>
      <c r="C22" s="165" t="s">
        <v>70</v>
      </c>
      <c r="D22" s="155">
        <f>IF(D$11="ricerca",'f)immateriali'!H$28,0)</f>
        <v>0</v>
      </c>
      <c r="E22" s="155">
        <f>IF(E$11="ricerca",'f)immateriali'!I$28,0)</f>
        <v>0</v>
      </c>
      <c r="F22" s="155">
        <f>IF(F$11="ricerca",'f)immateriali'!J$28,0)</f>
        <v>0</v>
      </c>
      <c r="G22" s="155">
        <f>IF(G$11="ricerca",'f)immateriali'!K$28,0)</f>
        <v>0</v>
      </c>
      <c r="H22" s="155">
        <f>IF(H$11="ricerca",'f)immateriali'!L$28,0)</f>
        <v>0</v>
      </c>
      <c r="I22" s="155">
        <f>IF(I$11="ricerca",'f)immateriali'!M$28,0)</f>
        <v>0</v>
      </c>
      <c r="J22" s="155">
        <f>IF(J$11="ricerca",'f)immateriali'!N$28,0)</f>
        <v>0</v>
      </c>
      <c r="K22" s="155">
        <f>IF(K$11="ricerca",'f)immateriali'!O$28,0)</f>
        <v>0</v>
      </c>
      <c r="L22" s="155">
        <f t="shared" si="0"/>
        <v>0</v>
      </c>
    </row>
    <row r="23" spans="2:12" s="19" customFormat="1" ht="10.5">
      <c r="B23" s="258"/>
      <c r="C23" s="165" t="s">
        <v>77</v>
      </c>
      <c r="D23" s="155">
        <f>IF(D$11="ricerca",'g)materiali'!E$28,0)</f>
        <v>0</v>
      </c>
      <c r="E23" s="155">
        <f>IF(E$11="ricerca",'g)materiali'!F$28,0)</f>
        <v>0</v>
      </c>
      <c r="F23" s="155">
        <f>IF(F$11="ricerca",'g)materiali'!G$28,0)</f>
        <v>0</v>
      </c>
      <c r="G23" s="155">
        <f>IF(G$11="ricerca",'g)materiali'!H$28,0)</f>
        <v>0</v>
      </c>
      <c r="H23" s="155">
        <f>IF(H$11="ricerca",'g)materiali'!I$28,0)</f>
        <v>0</v>
      </c>
      <c r="I23" s="155">
        <f>IF(I$11="ricerca",'g)materiali'!J$28,0)</f>
        <v>0</v>
      </c>
      <c r="J23" s="155">
        <f>IF(J$11="ricerca",'g)materiali'!K$28,0)</f>
        <v>0</v>
      </c>
      <c r="K23" s="155">
        <f>IF(K$11="ricerca",'g)materiali'!L$28,0)</f>
        <v>0</v>
      </c>
      <c r="L23" s="166">
        <f t="shared" si="0"/>
        <v>0</v>
      </c>
    </row>
    <row r="24" spans="2:12" s="19" customFormat="1" ht="10.5">
      <c r="B24" s="245" t="s">
        <v>57</v>
      </c>
      <c r="C24" s="246"/>
      <c r="D24" s="140">
        <f aca="true" t="shared" si="2" ref="D24:K24">SUM(D17:D23)</f>
        <v>0</v>
      </c>
      <c r="E24" s="140">
        <f t="shared" si="2"/>
        <v>0</v>
      </c>
      <c r="F24" s="140">
        <f t="shared" si="2"/>
        <v>0</v>
      </c>
      <c r="G24" s="140">
        <f t="shared" si="2"/>
        <v>0</v>
      </c>
      <c r="H24" s="140">
        <f t="shared" si="2"/>
        <v>0</v>
      </c>
      <c r="I24" s="140">
        <f t="shared" si="2"/>
        <v>0</v>
      </c>
      <c r="J24" s="140">
        <f t="shared" si="2"/>
        <v>0</v>
      </c>
      <c r="K24" s="140">
        <f t="shared" si="2"/>
        <v>0</v>
      </c>
      <c r="L24" s="102">
        <f t="shared" si="0"/>
        <v>0</v>
      </c>
    </row>
    <row r="25" s="19" customFormat="1" ht="5.25" customHeight="1"/>
    <row r="26" spans="2:12" s="19" customFormat="1" ht="10.5" customHeight="1">
      <c r="B26" s="256" t="s">
        <v>33</v>
      </c>
      <c r="C26" s="165" t="s">
        <v>55</v>
      </c>
      <c r="D26" s="155">
        <f>IF(D$11="sviluppo",('ac)personale'!G$23*19)+IF('ac)personale'!$D$8&lt;&gt;"terzi",'ac)personale'!$D$8*'ac)personale'!G$8,0),0)</f>
        <v>0</v>
      </c>
      <c r="E26" s="155">
        <f>IF(E$11="sviluppo",('ac)personale'!H$23*19)+IF('ac)personale'!$D$8&lt;&gt;"terzi",'ac)personale'!$D$8*'ac)personale'!H$8,0),0)</f>
        <v>0</v>
      </c>
      <c r="F26" s="155">
        <f>IF(F$11="sviluppo",('ac)personale'!I$23*19)+IF('ac)personale'!$D$8&lt;&gt;"terzi",'ac)personale'!$D$8*'ac)personale'!I$8,0),0)</f>
        <v>0</v>
      </c>
      <c r="G26" s="155">
        <f>IF(G$11="sviluppo",('ac)personale'!J$23*19)+IF('ac)personale'!$D$8&lt;&gt;"terzi",'ac)personale'!$D$8*'ac)personale'!J$8,0),0)</f>
        <v>0</v>
      </c>
      <c r="H26" s="155">
        <f>IF(H$11="sviluppo",('ac)personale'!K$23*19)+IF('ac)personale'!$D$8&lt;&gt;"terzi",'ac)personale'!$D$8*'ac)personale'!K$8,0),0)</f>
        <v>0</v>
      </c>
      <c r="I26" s="155">
        <f>IF(I$11="sviluppo",('ac)personale'!L$23*19)+IF('ac)personale'!$D$8&lt;&gt;"terzi",'ac)personale'!$D$8*'ac)personale'!L$8,0),0)</f>
        <v>0</v>
      </c>
      <c r="J26" s="155">
        <f>IF(J$11="sviluppo",('ac)personale'!M$23*19)+IF('ac)personale'!$D$8&lt;&gt;"terzi",'ac)personale'!$D$8*'ac)personale'!M$8,0),0)</f>
        <v>0</v>
      </c>
      <c r="K26" s="155">
        <f>IF(K$11="sviluppo",('ac)personale'!N$23*19)+IF('ac)personale'!$D$8&lt;&gt;"terzi",'ac)personale'!$D$8*'ac)personale'!N$8,0),0)</f>
        <v>0</v>
      </c>
      <c r="L26" s="166">
        <f aca="true" t="shared" si="3" ref="L26:L33">SUM(D26:K26)</f>
        <v>0</v>
      </c>
    </row>
    <row r="27" spans="2:12" s="19" customFormat="1" ht="10.5">
      <c r="B27" s="257"/>
      <c r="C27" s="165" t="s">
        <v>75</v>
      </c>
      <c r="D27" s="155">
        <f>D26*0.2</f>
        <v>0</v>
      </c>
      <c r="E27" s="155">
        <f aca="true" t="shared" si="4" ref="E27:K27">E26*0.2</f>
        <v>0</v>
      </c>
      <c r="F27" s="155">
        <f t="shared" si="4"/>
        <v>0</v>
      </c>
      <c r="G27" s="155">
        <f t="shared" si="4"/>
        <v>0</v>
      </c>
      <c r="H27" s="155">
        <f t="shared" si="4"/>
        <v>0</v>
      </c>
      <c r="I27" s="155">
        <f t="shared" si="4"/>
        <v>0</v>
      </c>
      <c r="J27" s="155">
        <f t="shared" si="4"/>
        <v>0</v>
      </c>
      <c r="K27" s="155">
        <f t="shared" si="4"/>
        <v>0</v>
      </c>
      <c r="L27" s="166">
        <f t="shared" si="3"/>
        <v>0</v>
      </c>
    </row>
    <row r="28" spans="2:12" s="19" customFormat="1" ht="10.5" customHeight="1">
      <c r="B28" s="257"/>
      <c r="C28" s="162" t="s">
        <v>74</v>
      </c>
      <c r="D28" s="155">
        <f>IF(D$11="sviluppo",'ac)personale'!G$40*15,0)</f>
        <v>0</v>
      </c>
      <c r="E28" s="155">
        <f>IF(E$11="sviluppo",'ac)personale'!H$40*15,0)</f>
        <v>0</v>
      </c>
      <c r="F28" s="155">
        <f>IF(F$11="sviluppo",'ac)personale'!I$40*15,0)</f>
        <v>0</v>
      </c>
      <c r="G28" s="155">
        <f>IF(G$11="sviluppo",'ac)personale'!J$40*15,0)</f>
        <v>0</v>
      </c>
      <c r="H28" s="155">
        <f>IF(H$11="sviluppo",'ac)personale'!K$40*15,0)</f>
        <v>0</v>
      </c>
      <c r="I28" s="155">
        <f>IF(I$11="sviluppo",'ac)personale'!L$40*15,0)</f>
        <v>0</v>
      </c>
      <c r="J28" s="155">
        <f>IF(J$11="sviluppo",'ac)personale'!M$40*15,0)</f>
        <v>0</v>
      </c>
      <c r="K28" s="155">
        <f>IF(K$11="sviluppo",'ac)personale'!N$40*15,0)</f>
        <v>0</v>
      </c>
      <c r="L28" s="166">
        <f t="shared" si="3"/>
        <v>0</v>
      </c>
    </row>
    <row r="29" spans="2:12" s="19" customFormat="1" ht="10.5">
      <c r="B29" s="257"/>
      <c r="C29" s="165" t="s">
        <v>68</v>
      </c>
      <c r="D29" s="155">
        <f>IF(D$11="sviluppo",'d)terzi'!E$28,0)</f>
        <v>0</v>
      </c>
      <c r="E29" s="155">
        <f>IF(E$11="sviluppo",'d)terzi'!F$28,0)</f>
        <v>0</v>
      </c>
      <c r="F29" s="155">
        <f>IF(F$11="sviluppo",'d)terzi'!G$28,0)</f>
        <v>0</v>
      </c>
      <c r="G29" s="155">
        <f>IF(G$11="sviluppo",'d)terzi'!H$28,0)</f>
        <v>0</v>
      </c>
      <c r="H29" s="155">
        <f>IF(H$11="sviluppo",'d)terzi'!I$28,0)</f>
        <v>0</v>
      </c>
      <c r="I29" s="155">
        <f>IF(I$11="sviluppo",'d)terzi'!J$28,0)</f>
        <v>0</v>
      </c>
      <c r="J29" s="155">
        <f>IF(J$11="sviluppo",'d)terzi'!K$28,0)</f>
        <v>0</v>
      </c>
      <c r="K29" s="155">
        <f>IF(K$11="sviluppo",'d)terzi'!L$28,0)</f>
        <v>0</v>
      </c>
      <c r="L29" s="155">
        <f t="shared" si="3"/>
        <v>0</v>
      </c>
    </row>
    <row r="30" spans="2:12" s="19" customFormat="1" ht="10.5">
      <c r="B30" s="257"/>
      <c r="C30" s="165" t="s">
        <v>76</v>
      </c>
      <c r="D30" s="155">
        <f>IF(D$11="sviluppo",'e)strumenti'!I$28,0)</f>
        <v>0</v>
      </c>
      <c r="E30" s="155">
        <f>IF(E$11="sviluppo",'e)strumenti'!J$28,0)</f>
        <v>0</v>
      </c>
      <c r="F30" s="155">
        <f>IF(F$11="sviluppo",'e)strumenti'!K$28,0)</f>
        <v>0</v>
      </c>
      <c r="G30" s="155">
        <f>IF(G$11="sviluppo",'e)strumenti'!L$28,0)</f>
        <v>0</v>
      </c>
      <c r="H30" s="155">
        <f>IF(H$11="sviluppo",'e)strumenti'!M$28,0)</f>
        <v>0</v>
      </c>
      <c r="I30" s="155">
        <f>IF(I$11="sviluppo",'e)strumenti'!N$28,0)</f>
        <v>0</v>
      </c>
      <c r="J30" s="155">
        <f>IF(J$11="sviluppo",'e)strumenti'!O$28,0)</f>
        <v>0</v>
      </c>
      <c r="K30" s="155">
        <f>IF(K$11="sviluppo",'e)strumenti'!P$28,0)</f>
        <v>0</v>
      </c>
      <c r="L30" s="166">
        <f t="shared" si="3"/>
        <v>0</v>
      </c>
    </row>
    <row r="31" spans="2:12" s="19" customFormat="1" ht="10.5" customHeight="1">
      <c r="B31" s="257"/>
      <c r="C31" s="165" t="s">
        <v>70</v>
      </c>
      <c r="D31" s="155">
        <f>IF(D$11="sviluppo",'f)immateriali'!H$28,0)</f>
        <v>0</v>
      </c>
      <c r="E31" s="155">
        <f>IF(E$11="sviluppo",'f)immateriali'!I$28,0)</f>
        <v>0</v>
      </c>
      <c r="F31" s="155">
        <f>IF(F$11="sviluppo",'f)immateriali'!J$28,0)</f>
        <v>0</v>
      </c>
      <c r="G31" s="155">
        <f>IF(G$11="sviluppo",'f)immateriali'!K$28,0)</f>
        <v>0</v>
      </c>
      <c r="H31" s="155">
        <f>IF(H$11="sviluppo",'f)immateriali'!L$28,0)</f>
        <v>0</v>
      </c>
      <c r="I31" s="155">
        <f>IF(I$11="sviluppo",'f)immateriali'!M$28,0)</f>
        <v>0</v>
      </c>
      <c r="J31" s="155">
        <f>IF(J$11="sviluppo",'f)immateriali'!N$28,0)</f>
        <v>0</v>
      </c>
      <c r="K31" s="155">
        <f>IF(K$11="sviluppo",'f)immateriali'!O$28,0)</f>
        <v>0</v>
      </c>
      <c r="L31" s="155">
        <f t="shared" si="3"/>
        <v>0</v>
      </c>
    </row>
    <row r="32" spans="2:12" s="19" customFormat="1" ht="10.5">
      <c r="B32" s="258"/>
      <c r="C32" s="165" t="s">
        <v>77</v>
      </c>
      <c r="D32" s="155">
        <f>IF(D$11="sviluppo",'g)materiali'!E$28,0)</f>
        <v>0</v>
      </c>
      <c r="E32" s="155">
        <f>IF(E$11="sviluppo",'g)materiali'!F$28,0)</f>
        <v>0</v>
      </c>
      <c r="F32" s="155">
        <f>IF(F$11="sviluppo",'g)materiali'!G$28,0)</f>
        <v>0</v>
      </c>
      <c r="G32" s="155">
        <f>IF(G$11="sviluppo",'g)materiali'!H$28,0)</f>
        <v>0</v>
      </c>
      <c r="H32" s="155">
        <f>IF(H$11="sviluppo",'g)materiali'!I$28,0)</f>
        <v>0</v>
      </c>
      <c r="I32" s="155">
        <f>IF(I$11="sviluppo",'g)materiali'!J$28,0)</f>
        <v>0</v>
      </c>
      <c r="J32" s="155">
        <f>IF(J$11="sviluppo",'g)materiali'!K$28,0)</f>
        <v>0</v>
      </c>
      <c r="K32" s="155">
        <f>IF(K$11="sviluppo",'g)materiali'!L$28,0)</f>
        <v>0</v>
      </c>
      <c r="L32" s="166">
        <f t="shared" si="3"/>
        <v>0</v>
      </c>
    </row>
    <row r="33" spans="2:12" s="19" customFormat="1" ht="10.5">
      <c r="B33" s="245" t="s">
        <v>58</v>
      </c>
      <c r="C33" s="246"/>
      <c r="D33" s="140">
        <f aca="true" t="shared" si="5" ref="D33:K33">SUM(D26:D32)</f>
        <v>0</v>
      </c>
      <c r="E33" s="140">
        <f t="shared" si="5"/>
        <v>0</v>
      </c>
      <c r="F33" s="140">
        <f t="shared" si="5"/>
        <v>0</v>
      </c>
      <c r="G33" s="140">
        <f t="shared" si="5"/>
        <v>0</v>
      </c>
      <c r="H33" s="140">
        <f t="shared" si="5"/>
        <v>0</v>
      </c>
      <c r="I33" s="140">
        <f t="shared" si="5"/>
        <v>0</v>
      </c>
      <c r="J33" s="140">
        <f t="shared" si="5"/>
        <v>0</v>
      </c>
      <c r="K33" s="140">
        <f t="shared" si="5"/>
        <v>0</v>
      </c>
      <c r="L33" s="102">
        <f t="shared" si="3"/>
        <v>0</v>
      </c>
    </row>
    <row r="34" s="19" customFormat="1" ht="24" customHeight="1">
      <c r="C34" s="214" t="s">
        <v>61</v>
      </c>
    </row>
    <row r="35" spans="2:12" s="19" customFormat="1" ht="10.5" customHeight="1">
      <c r="B35" s="256" t="s">
        <v>50</v>
      </c>
      <c r="C35" s="165" t="s">
        <v>55</v>
      </c>
      <c r="D35" s="155">
        <f>IF(D$11="innovazione",('ac)personale'!G$23*19)+IF('ac)personale'!$D$8&lt;&gt;"terzi",'ac)personale'!$D$8*'ac)personale'!G$8,0),0)</f>
        <v>0</v>
      </c>
      <c r="E35" s="155">
        <f>IF(E$11="innovazione",('ac)personale'!H$23*19)+IF('ac)personale'!$D$8&lt;&gt;"terzi",'ac)personale'!$D$8*'ac)personale'!H$8,0),0)</f>
        <v>0</v>
      </c>
      <c r="F35" s="155">
        <f>IF(F$11="innovazione",('ac)personale'!I$23*19)+IF('ac)personale'!$D$8&lt;&gt;"terzi",'ac)personale'!$D$8*'ac)personale'!I$8,0),0)</f>
        <v>0</v>
      </c>
      <c r="G35" s="155">
        <f>IF(G$11="innovazione",('ac)personale'!J$23*19)+IF('ac)personale'!$D$8&lt;&gt;"terzi",'ac)personale'!$D$8*'ac)personale'!J$8,0),0)</f>
        <v>0</v>
      </c>
      <c r="H35" s="155">
        <f>IF(H$11="innovazione",('ac)personale'!K$23*19)+IF('ac)personale'!$D$8&lt;&gt;"terzi",'ac)personale'!$D$8*'ac)personale'!K$8,0),0)</f>
        <v>0</v>
      </c>
      <c r="I35" s="155">
        <f>IF(I$11="innovazione",('ac)personale'!L$23*19)+IF('ac)personale'!$D$8&lt;&gt;"terzi",'ac)personale'!$D$8*'ac)personale'!L$8,0),0)</f>
        <v>0</v>
      </c>
      <c r="J35" s="155">
        <f>IF(J$11="innovazione",('ac)personale'!M$23*19)+IF('ac)personale'!$D$8&lt;&gt;"terzi",'ac)personale'!$D$8*'ac)personale'!M$8,0),0)</f>
        <v>0</v>
      </c>
      <c r="K35" s="155">
        <f>IF(K$11="innovazione",('ac)personale'!N$23*19)+IF('ac)personale'!$D$8&lt;&gt;"terzi",'ac)personale'!$D$8*'ac)personale'!N$8,0),0)</f>
        <v>0</v>
      </c>
      <c r="L35" s="166">
        <f aca="true" t="shared" si="6" ref="L35:L42">SUM(D35:K35)</f>
        <v>0</v>
      </c>
    </row>
    <row r="36" spans="2:12" s="19" customFormat="1" ht="10.5">
      <c r="B36" s="257"/>
      <c r="C36" s="165" t="s">
        <v>75</v>
      </c>
      <c r="D36" s="155">
        <f>D35*0.2</f>
        <v>0</v>
      </c>
      <c r="E36" s="155">
        <f aca="true" t="shared" si="7" ref="E36:K36">E35*0.2</f>
        <v>0</v>
      </c>
      <c r="F36" s="155">
        <f t="shared" si="7"/>
        <v>0</v>
      </c>
      <c r="G36" s="155">
        <f t="shared" si="7"/>
        <v>0</v>
      </c>
      <c r="H36" s="155">
        <f t="shared" si="7"/>
        <v>0</v>
      </c>
      <c r="I36" s="155">
        <f t="shared" si="7"/>
        <v>0</v>
      </c>
      <c r="J36" s="155">
        <f t="shared" si="7"/>
        <v>0</v>
      </c>
      <c r="K36" s="155">
        <f t="shared" si="7"/>
        <v>0</v>
      </c>
      <c r="L36" s="166">
        <f t="shared" si="6"/>
        <v>0</v>
      </c>
    </row>
    <row r="37" spans="2:12" s="19" customFormat="1" ht="10.5" customHeight="1">
      <c r="B37" s="257"/>
      <c r="C37" s="162" t="s">
        <v>74</v>
      </c>
      <c r="D37" s="155">
        <f>IF(D$11="innovazione",'ac)personale'!G$40*15,0)</f>
        <v>0</v>
      </c>
      <c r="E37" s="155">
        <f>IF(E$11="innovazione",'ac)personale'!H$40*15,0)</f>
        <v>0</v>
      </c>
      <c r="F37" s="155">
        <f>IF(F$11="innovazione",'ac)personale'!I$40*15,0)</f>
        <v>0</v>
      </c>
      <c r="G37" s="155">
        <f>IF(G$11="innovazione",'ac)personale'!J$40*15,0)</f>
        <v>0</v>
      </c>
      <c r="H37" s="155">
        <f>IF(H$11="innovazione",'ac)personale'!K$40*15,0)</f>
        <v>0</v>
      </c>
      <c r="I37" s="155">
        <f>IF(I$11="innovazione",'ac)personale'!L$40*15,0)</f>
        <v>0</v>
      </c>
      <c r="J37" s="155">
        <f>IF(J$11="innovazione",'ac)personale'!M$40*15,0)</f>
        <v>0</v>
      </c>
      <c r="K37" s="155">
        <f>IF(K$11="innovazione",'ac)personale'!N$40*15,0)</f>
        <v>0</v>
      </c>
      <c r="L37" s="166">
        <f t="shared" si="6"/>
        <v>0</v>
      </c>
    </row>
    <row r="38" spans="2:12" s="19" customFormat="1" ht="10.5">
      <c r="B38" s="257"/>
      <c r="C38" s="165" t="s">
        <v>68</v>
      </c>
      <c r="D38" s="155">
        <f>IF(D$11="innovazione",'d)terzi'!E$28,0)</f>
        <v>0</v>
      </c>
      <c r="E38" s="155">
        <f>IF(E$11="innovazione",'d)terzi'!F$28,0)</f>
        <v>0</v>
      </c>
      <c r="F38" s="155">
        <f>IF(F$11="innovazione",'d)terzi'!G$28,0)</f>
        <v>0</v>
      </c>
      <c r="G38" s="155">
        <f>IF(G$11="innovazione",'d)terzi'!H$28,0)</f>
        <v>0</v>
      </c>
      <c r="H38" s="155">
        <f>IF(H$11="innovazione",'d)terzi'!I$28,0)</f>
        <v>0</v>
      </c>
      <c r="I38" s="155">
        <f>IF(I$11="innovazione",'d)terzi'!J$28,0)</f>
        <v>0</v>
      </c>
      <c r="J38" s="155">
        <f>IF(J$11="innovazione",'d)terzi'!K$28,0)</f>
        <v>0</v>
      </c>
      <c r="K38" s="155">
        <f>IF(K$11="innovazione",'d)terzi'!L$28,0)</f>
        <v>0</v>
      </c>
      <c r="L38" s="155">
        <f t="shared" si="6"/>
        <v>0</v>
      </c>
    </row>
    <row r="39" spans="2:12" s="19" customFormat="1" ht="10.5">
      <c r="B39" s="257"/>
      <c r="C39" s="165" t="s">
        <v>76</v>
      </c>
      <c r="D39" s="155">
        <f>IF(D$11="innovazione",'e)strumenti'!I$28,0)</f>
        <v>0</v>
      </c>
      <c r="E39" s="155">
        <f>IF(E$11="innovazione",'e)strumenti'!J$28,0)</f>
        <v>0</v>
      </c>
      <c r="F39" s="155">
        <f>IF(F$11="innovazione",'e)strumenti'!K$28,0)</f>
        <v>0</v>
      </c>
      <c r="G39" s="155">
        <f>IF(G$11="innovazione",'e)strumenti'!L$28,0)</f>
        <v>0</v>
      </c>
      <c r="H39" s="155">
        <f>IF(H$11="innovazione",'e)strumenti'!M$28,0)</f>
        <v>0</v>
      </c>
      <c r="I39" s="155">
        <f>IF(I$11="innovazione",'e)strumenti'!N$28,0)</f>
        <v>0</v>
      </c>
      <c r="J39" s="155">
        <f>IF(J$11="innovazione",'e)strumenti'!O$28,0)</f>
        <v>0</v>
      </c>
      <c r="K39" s="155">
        <f>IF(K$11="innovazione",'e)strumenti'!P$28,0)</f>
        <v>0</v>
      </c>
      <c r="L39" s="166">
        <f t="shared" si="6"/>
        <v>0</v>
      </c>
    </row>
    <row r="40" spans="2:12" s="19" customFormat="1" ht="10.5" customHeight="1">
      <c r="B40" s="257"/>
      <c r="C40" s="165" t="s">
        <v>70</v>
      </c>
      <c r="D40" s="155">
        <f>IF(D$11="innovazione",'f)immateriali'!H$28,0)</f>
        <v>0</v>
      </c>
      <c r="E40" s="155">
        <f>IF(E$11="innovazione",'f)immateriali'!I$28,0)</f>
        <v>0</v>
      </c>
      <c r="F40" s="155">
        <f>IF(F$11="innovazione",'f)immateriali'!J$28,0)</f>
        <v>0</v>
      </c>
      <c r="G40" s="155">
        <f>IF(G$11="innovazione",'f)immateriali'!K$28,0)</f>
        <v>0</v>
      </c>
      <c r="H40" s="155">
        <f>IF(H$11="innovazione",'f)immateriali'!L$28,0)</f>
        <v>0</v>
      </c>
      <c r="I40" s="155">
        <f>IF(I$11="innovazione",'f)immateriali'!M$28,0)</f>
        <v>0</v>
      </c>
      <c r="J40" s="155">
        <f>IF(J$11="innovazione",'f)immateriali'!N$28,0)</f>
        <v>0</v>
      </c>
      <c r="K40" s="155">
        <f>IF(K$11="innovazione",'f)immateriali'!O$28,0)</f>
        <v>0</v>
      </c>
      <c r="L40" s="155">
        <f t="shared" si="6"/>
        <v>0</v>
      </c>
    </row>
    <row r="41" spans="2:12" s="19" customFormat="1" ht="10.5">
      <c r="B41" s="258"/>
      <c r="C41" s="165" t="s">
        <v>77</v>
      </c>
      <c r="D41" s="155">
        <f>IF(D$11="innovazione",'g)materiali'!E$28,0)</f>
        <v>0</v>
      </c>
      <c r="E41" s="155">
        <f>IF(E$11="innovazione",'g)materiali'!F$28,0)</f>
        <v>0</v>
      </c>
      <c r="F41" s="155">
        <f>IF(F$11="innovazione",'g)materiali'!G$28,0)</f>
        <v>0</v>
      </c>
      <c r="G41" s="155">
        <f>IF(G$11="innovazione",'g)materiali'!H$28,0)</f>
        <v>0</v>
      </c>
      <c r="H41" s="155">
        <f>IF(H$11="innovazione",'g)materiali'!I$28,0)</f>
        <v>0</v>
      </c>
      <c r="I41" s="155">
        <f>IF(I$11="innovazione",'g)materiali'!J$28,0)</f>
        <v>0</v>
      </c>
      <c r="J41" s="155">
        <f>IF(J$11="innovazione",'g)materiali'!K$28,0)</f>
        <v>0</v>
      </c>
      <c r="K41" s="155">
        <f>IF(K$11="innovazione",'g)materiali'!L$28,0)</f>
        <v>0</v>
      </c>
      <c r="L41" s="166">
        <f t="shared" si="6"/>
        <v>0</v>
      </c>
    </row>
    <row r="42" spans="2:12" s="19" customFormat="1" ht="10.5">
      <c r="B42" s="245" t="s">
        <v>59</v>
      </c>
      <c r="C42" s="246"/>
      <c r="D42" s="140">
        <f>SUM(D35:D41)</f>
        <v>0</v>
      </c>
      <c r="E42" s="140">
        <f aca="true" t="shared" si="8" ref="E42:K42">SUM(E35:E41)</f>
        <v>0</v>
      </c>
      <c r="F42" s="140">
        <f t="shared" si="8"/>
        <v>0</v>
      </c>
      <c r="G42" s="140">
        <f t="shared" si="8"/>
        <v>0</v>
      </c>
      <c r="H42" s="140">
        <f t="shared" si="8"/>
        <v>0</v>
      </c>
      <c r="I42" s="140">
        <f t="shared" si="8"/>
        <v>0</v>
      </c>
      <c r="J42" s="140">
        <f t="shared" si="8"/>
        <v>0</v>
      </c>
      <c r="K42" s="140">
        <f t="shared" si="8"/>
        <v>0</v>
      </c>
      <c r="L42" s="102">
        <f t="shared" si="6"/>
        <v>0</v>
      </c>
    </row>
    <row r="43" s="19" customFormat="1" ht="10.5"/>
    <row r="44" spans="2:12" s="19" customFormat="1" ht="12.75" customHeight="1">
      <c r="B44" s="255" t="s">
        <v>27</v>
      </c>
      <c r="C44" s="255"/>
      <c r="D44" s="102">
        <f aca="true" t="shared" si="9" ref="D44:K44">D$24+D$33+D$42</f>
        <v>0</v>
      </c>
      <c r="E44" s="102">
        <f t="shared" si="9"/>
        <v>0</v>
      </c>
      <c r="F44" s="102">
        <f t="shared" si="9"/>
        <v>0</v>
      </c>
      <c r="G44" s="102">
        <f t="shared" si="9"/>
        <v>0</v>
      </c>
      <c r="H44" s="102">
        <f t="shared" si="9"/>
        <v>0</v>
      </c>
      <c r="I44" s="102">
        <f t="shared" si="9"/>
        <v>0</v>
      </c>
      <c r="J44" s="102">
        <f t="shared" si="9"/>
        <v>0</v>
      </c>
      <c r="K44" s="102">
        <f t="shared" si="9"/>
        <v>0</v>
      </c>
      <c r="L44" s="102">
        <f>SUM(D44:K44)</f>
        <v>0</v>
      </c>
    </row>
    <row r="45" spans="3:12" s="167" customFormat="1" ht="10.5">
      <c r="C45" s="168"/>
      <c r="D45" s="169"/>
      <c r="E45" s="170"/>
      <c r="F45" s="169"/>
      <c r="G45" s="170"/>
      <c r="H45" s="169"/>
      <c r="I45" s="170"/>
      <c r="J45" s="170"/>
      <c r="K45" s="170"/>
      <c r="L45" s="185">
        <f>SUM(L24,L33,L42)</f>
        <v>0</v>
      </c>
    </row>
    <row r="46" spans="2:12" s="19" customFormat="1" ht="15.75" customHeight="1">
      <c r="B46" s="13"/>
      <c r="D46" s="255" t="s">
        <v>28</v>
      </c>
      <c r="E46" s="255"/>
      <c r="F46" s="253">
        <f>SUM($D44:$K44)</f>
        <v>0</v>
      </c>
      <c r="G46" s="254"/>
      <c r="H46" s="103"/>
      <c r="I46" s="104"/>
      <c r="J46" s="104"/>
      <c r="K46" s="104"/>
      <c r="L46" s="104"/>
    </row>
    <row r="47" spans="2:12" ht="15.75" customHeight="1">
      <c r="B47" s="105"/>
      <c r="C47" s="106"/>
      <c r="D47" s="156"/>
      <c r="E47" s="156"/>
      <c r="F47" s="156"/>
      <c r="G47" s="156"/>
      <c r="H47" s="105"/>
      <c r="I47" s="105"/>
      <c r="J47" s="107"/>
      <c r="K47" s="107"/>
      <c r="L47" s="107"/>
    </row>
    <row r="48" spans="2:12" ht="15.75" customHeight="1">
      <c r="B48" s="105"/>
      <c r="C48" s="106"/>
      <c r="D48" s="105"/>
      <c r="E48" s="105"/>
      <c r="F48" s="105"/>
      <c r="G48" s="105"/>
      <c r="H48" s="105"/>
      <c r="I48" s="105"/>
      <c r="J48" s="105"/>
      <c r="K48" s="105"/>
      <c r="L48" s="105"/>
    </row>
    <row r="49" spans="2:12" ht="15.75" customHeight="1">
      <c r="B49" s="105"/>
      <c r="C49" s="106"/>
      <c r="D49" s="105"/>
      <c r="E49" s="105"/>
      <c r="F49" s="105"/>
      <c r="G49" s="105"/>
      <c r="H49" s="105"/>
      <c r="I49" s="105"/>
      <c r="J49" s="105"/>
      <c r="K49" s="105"/>
      <c r="L49" s="105"/>
    </row>
    <row r="50" spans="2:12" ht="15.75" customHeight="1">
      <c r="B50" s="105"/>
      <c r="C50" s="106"/>
      <c r="D50" s="105"/>
      <c r="E50" s="105"/>
      <c r="F50" s="105"/>
      <c r="G50" s="105"/>
      <c r="H50" s="105"/>
      <c r="I50" s="105"/>
      <c r="J50" s="105"/>
      <c r="K50" s="105"/>
      <c r="L50" s="105"/>
    </row>
    <row r="51" spans="2:12" ht="15.75" customHeight="1">
      <c r="B51" s="105"/>
      <c r="C51" s="106"/>
      <c r="D51" s="105"/>
      <c r="E51" s="105"/>
      <c r="F51" s="105"/>
      <c r="G51" s="105"/>
      <c r="H51" s="105"/>
      <c r="I51" s="105"/>
      <c r="J51" s="105"/>
      <c r="K51" s="105"/>
      <c r="L51" s="105"/>
    </row>
  </sheetData>
  <sheetProtection password="CC02" sheet="1" objects="1" scenarios="1" formatColumns="0" formatRows="0"/>
  <mergeCells count="14">
    <mergeCell ref="F46:G46"/>
    <mergeCell ref="B33:C33"/>
    <mergeCell ref="B44:C44"/>
    <mergeCell ref="D46:E46"/>
    <mergeCell ref="B17:B23"/>
    <mergeCell ref="B26:B32"/>
    <mergeCell ref="B35:B41"/>
    <mergeCell ref="B42:C42"/>
    <mergeCell ref="C10:C11"/>
    <mergeCell ref="B10:B11"/>
    <mergeCell ref="B24:C24"/>
    <mergeCell ref="B12:B13"/>
    <mergeCell ref="B3:K3"/>
    <mergeCell ref="B5:K5"/>
  </mergeCells>
  <dataValidations count="6">
    <dataValidation allowBlank="1" showInputMessage="1" showErrorMessage="1" prompt="inserire il nome della fase" sqref="D10:K10"/>
    <dataValidation allowBlank="1" showInputMessage="1" showErrorMessage="1" prompt="inserire in questa cella data INIZIO progetto" sqref="C12"/>
    <dataValidation allowBlank="1" showInputMessage="1" showErrorMessage="1" prompt="inserire in questa cella data FINE progetto" sqref="C13:C14"/>
    <dataValidation type="list" allowBlank="1" showInputMessage="1" showErrorMessage="1" prompt="selezionare &quot;tipo attività&quot; dal menu a tendina" sqref="D11:K11">
      <formula1>tipofase</formula1>
    </dataValidation>
    <dataValidation allowBlank="1" showInputMessage="1" showErrorMessage="1" prompt="inserire in questa cella data INIZIO fase" sqref="D12:K12"/>
    <dataValidation allowBlank="1" showInputMessage="1" showErrorMessage="1" prompt="inserire in questa cella data FINE fase" sqref="D13:K14"/>
  </dataValidations>
  <printOptions/>
  <pageMargins left="0.3937007874015748" right="0" top="0.5511811023622047" bottom="0.1968503937007874" header="0.31496062992125984" footer="0.11811023622047245"/>
  <pageSetup horizontalDpi="300" verticalDpi="300" orientation="landscape" paperSize="9" r:id="rId1"/>
  <headerFooter alignWithMargins="0">
    <oddHeader>&amp;R&amp;"Verdana,Normale"&amp;12Dettaglio spese relative al progetto&amp;"Arial,Normale"&amp;10
&amp;"Verdana,Normale"fasi</oddHeader>
    <oddFooter>&amp;R&amp;7&amp;P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0">
    <tabColor indexed="50"/>
  </sheetPr>
  <dimension ref="A1:N43"/>
  <sheetViews>
    <sheetView zoomScalePageLayoutView="0" workbookViewId="0" topLeftCell="A1">
      <selection activeCell="B4" sqref="B4:C4"/>
    </sheetView>
  </sheetViews>
  <sheetFormatPr defaultColWidth="9.140625" defaultRowHeight="12.75"/>
  <cols>
    <col min="1" max="1" width="2.7109375" style="70" customWidth="1"/>
    <col min="2" max="2" width="22.57421875" style="19" customWidth="1"/>
    <col min="3" max="3" width="35.140625" style="5" customWidth="1"/>
    <col min="4" max="4" width="6.00390625" style="11" customWidth="1"/>
    <col min="5" max="5" width="7.140625" style="87" customWidth="1"/>
    <col min="6" max="6" width="12.8515625" style="25" customWidth="1"/>
    <col min="7" max="7" width="7.140625" style="115" customWidth="1"/>
    <col min="8" max="14" width="7.140625" style="13" customWidth="1"/>
    <col min="15" max="16" width="9.140625" style="19" customWidth="1"/>
    <col min="17" max="24" width="9.140625" style="19" hidden="1" customWidth="1"/>
    <col min="25" max="16384" width="9.140625" style="19" customWidth="1"/>
  </cols>
  <sheetData>
    <row r="1" spans="1:14" s="33" customFormat="1" ht="2.25" customHeight="1">
      <c r="A1" s="67" t="s">
        <v>13</v>
      </c>
      <c r="B1" s="178" t="s">
        <v>21</v>
      </c>
      <c r="D1" s="97"/>
      <c r="E1" s="84"/>
      <c r="F1" s="14"/>
      <c r="G1" s="115"/>
      <c r="H1" s="13"/>
      <c r="I1" s="13"/>
      <c r="J1" s="13"/>
      <c r="K1" s="13"/>
      <c r="L1" s="13"/>
      <c r="M1" s="13"/>
      <c r="N1" s="13"/>
    </row>
    <row r="2" spans="1:14" s="35" customFormat="1" ht="17.25" customHeight="1">
      <c r="A2" s="68" t="s">
        <v>17</v>
      </c>
      <c r="B2" s="13"/>
      <c r="D2" s="98"/>
      <c r="E2" s="85"/>
      <c r="F2" s="15"/>
      <c r="G2" s="116"/>
      <c r="H2" s="13"/>
      <c r="I2" s="13"/>
      <c r="J2" s="13"/>
      <c r="K2" s="13"/>
      <c r="L2" s="13"/>
      <c r="M2" s="13"/>
      <c r="N2" s="35" t="s">
        <v>4</v>
      </c>
    </row>
    <row r="3" spans="1:14" s="36" customFormat="1" ht="12.75" customHeight="1">
      <c r="A3" s="69"/>
      <c r="C3" s="49"/>
      <c r="D3" s="99"/>
      <c r="E3" s="86"/>
      <c r="G3" s="117"/>
      <c r="H3" s="13"/>
      <c r="I3" s="13"/>
      <c r="J3" s="13"/>
      <c r="K3" s="13"/>
      <c r="L3" s="13"/>
      <c r="M3" s="13"/>
      <c r="N3" s="36" t="s">
        <v>73</v>
      </c>
    </row>
    <row r="4" spans="1:3" ht="16.5" customHeight="1">
      <c r="A4" s="69"/>
      <c r="B4" s="260" t="s">
        <v>56</v>
      </c>
      <c r="C4" s="260"/>
    </row>
    <row r="5" ht="4.5" customHeight="1">
      <c r="A5" s="69"/>
    </row>
    <row r="6" spans="1:14" s="13" customFormat="1" ht="10.5" customHeight="1">
      <c r="A6" s="62"/>
      <c r="B6" s="80" t="s">
        <v>8</v>
      </c>
      <c r="C6" s="79"/>
      <c r="D6" s="261" t="s">
        <v>20</v>
      </c>
      <c r="E6" s="262"/>
      <c r="F6" s="262"/>
      <c r="G6" s="124"/>
      <c r="H6" s="125"/>
      <c r="I6" s="259" t="s">
        <v>87</v>
      </c>
      <c r="J6" s="259"/>
      <c r="K6" s="259"/>
      <c r="L6" s="259"/>
      <c r="M6" s="125"/>
      <c r="N6" s="127"/>
    </row>
    <row r="7" spans="1:14" s="13" customFormat="1" ht="27">
      <c r="A7" s="62" t="s">
        <v>16</v>
      </c>
      <c r="B7" s="21" t="s">
        <v>2</v>
      </c>
      <c r="C7" s="30" t="s">
        <v>88</v>
      </c>
      <c r="D7" s="22" t="s">
        <v>12</v>
      </c>
      <c r="E7" s="83" t="s">
        <v>0</v>
      </c>
      <c r="F7" s="130" t="s">
        <v>1</v>
      </c>
      <c r="G7" s="128" t="str">
        <f>"1 
"&amp;fasi!D$11</f>
        <v>1 
?</v>
      </c>
      <c r="H7" s="128" t="str">
        <f>"2 
"&amp;fasi!E$11</f>
        <v>2 
?</v>
      </c>
      <c r="I7" s="128" t="str">
        <f>"3 
"&amp;fasi!F$11</f>
        <v>3 
?</v>
      </c>
      <c r="J7" s="128" t="str">
        <f>"4 
"&amp;fasi!G$11</f>
        <v>4 
?</v>
      </c>
      <c r="K7" s="128" t="str">
        <f>"5 
"&amp;fasi!H$11</f>
        <v>5 
?</v>
      </c>
      <c r="L7" s="128" t="str">
        <f>" 6 
"&amp;fasi!I$11</f>
        <v> 6 
?</v>
      </c>
      <c r="M7" s="128" t="str">
        <f>"7
"&amp;fasi!J$11</f>
        <v>7
?</v>
      </c>
      <c r="N7" s="128" t="str">
        <f>" 8 
"&amp;fasi!K$11</f>
        <v> 8 
?</v>
      </c>
    </row>
    <row r="8" spans="1:14" s="13" customFormat="1" ht="12.75" customHeight="1">
      <c r="A8" s="70">
        <v>1</v>
      </c>
      <c r="B8" s="73"/>
      <c r="C8" s="12"/>
      <c r="D8" s="204"/>
      <c r="E8" s="88">
        <f>ROUNDDOWN(SUM(G8:N8),0)</f>
        <v>0</v>
      </c>
      <c r="F8" s="94">
        <f>IF(D8="terzi","spesa tra i terzi",IF(D8="","",E8*D8))</f>
      </c>
      <c r="G8" s="172"/>
      <c r="H8" s="172"/>
      <c r="I8" s="172"/>
      <c r="J8" s="172"/>
      <c r="K8" s="172"/>
      <c r="L8" s="172"/>
      <c r="M8" s="172"/>
      <c r="N8" s="172"/>
    </row>
    <row r="9" spans="1:14" s="13" customFormat="1" ht="12" customHeight="1">
      <c r="A9" s="69" t="s">
        <v>7</v>
      </c>
      <c r="C9" s="16"/>
      <c r="D9" s="17"/>
      <c r="E9" s="89"/>
      <c r="F9" s="18"/>
      <c r="G9" s="135"/>
      <c r="H9" s="136"/>
      <c r="I9" s="136"/>
      <c r="J9" s="136"/>
      <c r="K9" s="136"/>
      <c r="L9" s="136"/>
      <c r="M9" s="136"/>
      <c r="N9" s="136"/>
    </row>
    <row r="10" spans="1:14" s="13" customFormat="1" ht="9.75" customHeight="1">
      <c r="A10" s="69"/>
      <c r="B10" s="80" t="s">
        <v>5</v>
      </c>
      <c r="C10" s="79"/>
      <c r="D10" s="261" t="s">
        <v>20</v>
      </c>
      <c r="E10" s="262"/>
      <c r="F10" s="262"/>
      <c r="G10" s="124"/>
      <c r="H10" s="125"/>
      <c r="I10" s="259" t="s">
        <v>87</v>
      </c>
      <c r="J10" s="259"/>
      <c r="K10" s="259"/>
      <c r="L10" s="259"/>
      <c r="M10" s="125"/>
      <c r="N10" s="127"/>
    </row>
    <row r="11" spans="1:14" s="13" customFormat="1" ht="31.5" customHeight="1">
      <c r="A11" s="62" t="s">
        <v>17</v>
      </c>
      <c r="B11" s="21" t="s">
        <v>2</v>
      </c>
      <c r="C11" s="30" t="s">
        <v>88</v>
      </c>
      <c r="D11" s="22" t="s">
        <v>12</v>
      </c>
      <c r="E11" s="83" t="s">
        <v>0</v>
      </c>
      <c r="F11" s="130" t="s">
        <v>1</v>
      </c>
      <c r="G11" s="128" t="str">
        <f>"1 
"&amp;fasi!D$11</f>
        <v>1 
?</v>
      </c>
      <c r="H11" s="128" t="str">
        <f>"2 
"&amp;fasi!E$11</f>
        <v>2 
?</v>
      </c>
      <c r="I11" s="128" t="str">
        <f>"3 
"&amp;fasi!F$11</f>
        <v>3 
?</v>
      </c>
      <c r="J11" s="128" t="str">
        <f>"4 
"&amp;fasi!G$11</f>
        <v>4 
?</v>
      </c>
      <c r="K11" s="128" t="str">
        <f>"5 
"&amp;fasi!H$11</f>
        <v>5 
?</v>
      </c>
      <c r="L11" s="128" t="str">
        <f>" 6 
"&amp;fasi!I$11</f>
        <v> 6 
?</v>
      </c>
      <c r="M11" s="128" t="str">
        <f>"7
"&amp;fasi!J$11</f>
        <v>7
?</v>
      </c>
      <c r="N11" s="128" t="str">
        <f>" 8 
"&amp;fasi!K$11</f>
        <v> 8 
?</v>
      </c>
    </row>
    <row r="12" spans="1:14" s="13" customFormat="1" ht="13.5" customHeight="1">
      <c r="A12" s="70">
        <v>1</v>
      </c>
      <c r="B12" s="73"/>
      <c r="C12" s="12"/>
      <c r="D12" s="96">
        <f>IF(SUM(G12:N12)&gt;0,19,0)</f>
        <v>0</v>
      </c>
      <c r="E12" s="88">
        <f>ROUNDDOWN(SUM(G12:N12),0)</f>
        <v>0</v>
      </c>
      <c r="F12" s="131">
        <f aca="true" t="shared" si="0" ref="F12:F17">IF(D12=0,0,D12*E12)</f>
        <v>0</v>
      </c>
      <c r="G12" s="172"/>
      <c r="H12" s="173"/>
      <c r="I12" s="173"/>
      <c r="J12" s="173"/>
      <c r="K12" s="173"/>
      <c r="L12" s="173"/>
      <c r="M12" s="173"/>
      <c r="N12" s="173"/>
    </row>
    <row r="13" spans="1:14" s="13" customFormat="1" ht="13.5" customHeight="1">
      <c r="A13" s="70">
        <v>2</v>
      </c>
      <c r="B13" s="73"/>
      <c r="C13" s="12"/>
      <c r="D13" s="96">
        <f aca="true" t="shared" si="1" ref="D13:D21">IF(SUM(G13:N13)&gt;0,19,0)</f>
        <v>0</v>
      </c>
      <c r="E13" s="88">
        <f aca="true" t="shared" si="2" ref="E13:E21">SUM(G13:N13)</f>
        <v>0</v>
      </c>
      <c r="F13" s="131">
        <f t="shared" si="0"/>
        <v>0</v>
      </c>
      <c r="G13" s="172"/>
      <c r="H13" s="173"/>
      <c r="I13" s="173"/>
      <c r="J13" s="173"/>
      <c r="K13" s="173"/>
      <c r="L13" s="173"/>
      <c r="M13" s="173"/>
      <c r="N13" s="173"/>
    </row>
    <row r="14" spans="1:14" s="13" customFormat="1" ht="13.5" customHeight="1">
      <c r="A14" s="70">
        <v>3</v>
      </c>
      <c r="B14" s="73"/>
      <c r="C14" s="12"/>
      <c r="D14" s="96">
        <f t="shared" si="1"/>
        <v>0</v>
      </c>
      <c r="E14" s="88">
        <f t="shared" si="2"/>
        <v>0</v>
      </c>
      <c r="F14" s="131">
        <f t="shared" si="0"/>
        <v>0</v>
      </c>
      <c r="G14" s="172"/>
      <c r="H14" s="173"/>
      <c r="I14" s="173"/>
      <c r="J14" s="173"/>
      <c r="K14" s="173"/>
      <c r="L14" s="173"/>
      <c r="M14" s="173"/>
      <c r="N14" s="173"/>
    </row>
    <row r="15" spans="1:14" s="13" customFormat="1" ht="13.5" customHeight="1">
      <c r="A15" s="70">
        <v>4</v>
      </c>
      <c r="B15" s="73"/>
      <c r="C15" s="12"/>
      <c r="D15" s="96">
        <f t="shared" si="1"/>
        <v>0</v>
      </c>
      <c r="E15" s="88">
        <f t="shared" si="2"/>
        <v>0</v>
      </c>
      <c r="F15" s="131">
        <f t="shared" si="0"/>
        <v>0</v>
      </c>
      <c r="G15" s="172"/>
      <c r="H15" s="173"/>
      <c r="I15" s="173"/>
      <c r="J15" s="173"/>
      <c r="K15" s="173"/>
      <c r="L15" s="173"/>
      <c r="M15" s="173"/>
      <c r="N15" s="173"/>
    </row>
    <row r="16" spans="1:14" s="13" customFormat="1" ht="13.5" customHeight="1">
      <c r="A16" s="70">
        <v>5</v>
      </c>
      <c r="B16" s="73"/>
      <c r="C16" s="12"/>
      <c r="D16" s="96">
        <f t="shared" si="1"/>
        <v>0</v>
      </c>
      <c r="E16" s="88">
        <f t="shared" si="2"/>
        <v>0</v>
      </c>
      <c r="F16" s="131">
        <f t="shared" si="0"/>
        <v>0</v>
      </c>
      <c r="G16" s="172"/>
      <c r="H16" s="173"/>
      <c r="I16" s="173"/>
      <c r="J16" s="173"/>
      <c r="K16" s="173"/>
      <c r="L16" s="173"/>
      <c r="M16" s="173"/>
      <c r="N16" s="173"/>
    </row>
    <row r="17" spans="1:14" s="13" customFormat="1" ht="13.5" customHeight="1">
      <c r="A17" s="70">
        <v>6</v>
      </c>
      <c r="B17" s="73"/>
      <c r="C17" s="12"/>
      <c r="D17" s="96">
        <f t="shared" si="1"/>
        <v>0</v>
      </c>
      <c r="E17" s="88">
        <f t="shared" si="2"/>
        <v>0</v>
      </c>
      <c r="F17" s="131">
        <f t="shared" si="0"/>
        <v>0</v>
      </c>
      <c r="G17" s="172"/>
      <c r="H17" s="173"/>
      <c r="I17" s="173"/>
      <c r="J17" s="173"/>
      <c r="K17" s="173"/>
      <c r="L17" s="173"/>
      <c r="M17" s="173"/>
      <c r="N17" s="173"/>
    </row>
    <row r="18" spans="1:14" s="13" customFormat="1" ht="13.5" customHeight="1">
      <c r="A18" s="70">
        <v>7</v>
      </c>
      <c r="B18" s="73"/>
      <c r="C18" s="12"/>
      <c r="D18" s="96">
        <f t="shared" si="1"/>
        <v>0</v>
      </c>
      <c r="E18" s="88">
        <f t="shared" si="2"/>
        <v>0</v>
      </c>
      <c r="F18" s="131">
        <f>IF(D18=0,0,D18*E18)</f>
        <v>0</v>
      </c>
      <c r="G18" s="172"/>
      <c r="H18" s="173"/>
      <c r="I18" s="173"/>
      <c r="J18" s="173"/>
      <c r="K18" s="173"/>
      <c r="L18" s="173"/>
      <c r="M18" s="173"/>
      <c r="N18" s="173"/>
    </row>
    <row r="19" spans="1:14" s="13" customFormat="1" ht="13.5" customHeight="1">
      <c r="A19" s="70">
        <v>8</v>
      </c>
      <c r="B19" s="73"/>
      <c r="C19" s="12"/>
      <c r="D19" s="96">
        <f t="shared" si="1"/>
        <v>0</v>
      </c>
      <c r="E19" s="88">
        <f t="shared" si="2"/>
        <v>0</v>
      </c>
      <c r="F19" s="131">
        <f>IF(D19=0,0,D19*E19)</f>
        <v>0</v>
      </c>
      <c r="G19" s="172"/>
      <c r="H19" s="173"/>
      <c r="I19" s="173"/>
      <c r="J19" s="173"/>
      <c r="K19" s="173"/>
      <c r="L19" s="173"/>
      <c r="M19" s="173"/>
      <c r="N19" s="173"/>
    </row>
    <row r="20" spans="1:14" s="13" customFormat="1" ht="13.5" customHeight="1">
      <c r="A20" s="70">
        <v>9</v>
      </c>
      <c r="B20" s="73"/>
      <c r="C20" s="12"/>
      <c r="D20" s="96">
        <f t="shared" si="1"/>
        <v>0</v>
      </c>
      <c r="E20" s="88">
        <f t="shared" si="2"/>
        <v>0</v>
      </c>
      <c r="F20" s="131">
        <f>IF(D20=0,0,D20*E20)</f>
        <v>0</v>
      </c>
      <c r="G20" s="172"/>
      <c r="H20" s="173"/>
      <c r="I20" s="173"/>
      <c r="J20" s="173"/>
      <c r="K20" s="173"/>
      <c r="L20" s="173"/>
      <c r="M20" s="173"/>
      <c r="N20" s="173"/>
    </row>
    <row r="21" spans="1:14" s="13" customFormat="1" ht="13.5" customHeight="1">
      <c r="A21" s="70">
        <v>10</v>
      </c>
      <c r="B21" s="73"/>
      <c r="C21" s="12"/>
      <c r="D21" s="96">
        <f t="shared" si="1"/>
        <v>0</v>
      </c>
      <c r="E21" s="88">
        <f t="shared" si="2"/>
        <v>0</v>
      </c>
      <c r="F21" s="131">
        <f>IF(D21=0,0,D21*E21)</f>
        <v>0</v>
      </c>
      <c r="G21" s="172"/>
      <c r="H21" s="173"/>
      <c r="I21" s="173"/>
      <c r="J21" s="173"/>
      <c r="K21" s="173"/>
      <c r="L21" s="173"/>
      <c r="M21" s="173"/>
      <c r="N21" s="173"/>
    </row>
    <row r="22" spans="1:14" s="41" customFormat="1" ht="10.5" customHeight="1">
      <c r="A22" s="29" t="s">
        <v>7</v>
      </c>
      <c r="B22" s="31"/>
      <c r="C22" s="71"/>
      <c r="D22" s="75"/>
      <c r="E22" s="90"/>
      <c r="F22" s="63">
        <f>IF(D22&lt;&gt;"",D22*E22,"")</f>
      </c>
      <c r="G22" s="135"/>
      <c r="H22" s="136"/>
      <c r="I22" s="136"/>
      <c r="J22" s="136"/>
      <c r="K22" s="136"/>
      <c r="L22" s="136"/>
      <c r="M22" s="136"/>
      <c r="N22" s="136"/>
    </row>
    <row r="23" spans="1:14" s="13" customFormat="1" ht="12" customHeight="1">
      <c r="A23" s="70"/>
      <c r="B23" s="24" t="s">
        <v>6</v>
      </c>
      <c r="C23" s="57" t="s">
        <v>9</v>
      </c>
      <c r="D23" s="96">
        <f>IF(B12&lt;&gt;"",19,0)</f>
        <v>0</v>
      </c>
      <c r="E23" s="88">
        <f>SUM(E12:E21)</f>
        <v>0</v>
      </c>
      <c r="F23" s="132">
        <f>SUM(F12:F21)</f>
        <v>0</v>
      </c>
      <c r="G23" s="88">
        <f>ROUNDDOWN(SUM(G12:G21),0)</f>
        <v>0</v>
      </c>
      <c r="H23" s="88">
        <f aca="true" t="shared" si="3" ref="H23:N23">ROUNDDOWN(SUM(H12:H21),0)</f>
        <v>0</v>
      </c>
      <c r="I23" s="88">
        <f t="shared" si="3"/>
        <v>0</v>
      </c>
      <c r="J23" s="88">
        <f t="shared" si="3"/>
        <v>0</v>
      </c>
      <c r="K23" s="88">
        <f t="shared" si="3"/>
        <v>0</v>
      </c>
      <c r="L23" s="88">
        <f t="shared" si="3"/>
        <v>0</v>
      </c>
      <c r="M23" s="88">
        <f t="shared" si="3"/>
        <v>0</v>
      </c>
      <c r="N23" s="88">
        <f t="shared" si="3"/>
        <v>0</v>
      </c>
    </row>
    <row r="24" spans="1:14" s="13" customFormat="1" ht="6" customHeight="1">
      <c r="A24" s="58"/>
      <c r="C24" s="34"/>
      <c r="D24" s="64"/>
      <c r="E24" s="91"/>
      <c r="F24" s="76"/>
      <c r="G24" s="91"/>
      <c r="H24" s="91"/>
      <c r="I24" s="91"/>
      <c r="J24" s="91"/>
      <c r="K24" s="91"/>
      <c r="L24" s="91"/>
      <c r="M24" s="91"/>
      <c r="N24" s="91"/>
    </row>
    <row r="25" spans="1:14" s="13" customFormat="1" ht="12" customHeight="1">
      <c r="A25" s="58"/>
      <c r="C25" s="31" t="s">
        <v>10</v>
      </c>
      <c r="D25" s="205"/>
      <c r="E25" s="88">
        <f>SUM(E7:E21)</f>
        <v>0</v>
      </c>
      <c r="F25" s="132">
        <f>SUM(F7:F21)</f>
        <v>0</v>
      </c>
      <c r="G25" s="88">
        <f>ROUNDDOWN(SUM(G7:G21),0)</f>
        <v>0</v>
      </c>
      <c r="H25" s="88">
        <f aca="true" t="shared" si="4" ref="H25:N25">ROUNDDOWN(SUM(H7:H21),0)</f>
        <v>0</v>
      </c>
      <c r="I25" s="88">
        <f t="shared" si="4"/>
        <v>0</v>
      </c>
      <c r="J25" s="88">
        <f t="shared" si="4"/>
        <v>0</v>
      </c>
      <c r="K25" s="88">
        <f t="shared" si="4"/>
        <v>0</v>
      </c>
      <c r="L25" s="88">
        <f t="shared" si="4"/>
        <v>0</v>
      </c>
      <c r="M25" s="88">
        <f t="shared" si="4"/>
        <v>0</v>
      </c>
      <c r="N25" s="88">
        <f t="shared" si="4"/>
        <v>0</v>
      </c>
    </row>
    <row r="26" spans="1:14" s="72" customFormat="1" ht="10.5" customHeight="1">
      <c r="A26" s="58"/>
      <c r="C26" s="61"/>
      <c r="D26" s="206" t="s">
        <v>85</v>
      </c>
      <c r="E26" s="208">
        <f>ore/8</f>
        <v>0</v>
      </c>
      <c r="F26" s="108"/>
      <c r="G26" s="180"/>
      <c r="H26" s="180"/>
      <c r="I26" s="180"/>
      <c r="J26" s="180"/>
      <c r="K26" s="180"/>
      <c r="L26" s="180"/>
      <c r="M26" s="180"/>
      <c r="N26" s="180"/>
    </row>
    <row r="27" spans="1:3" ht="17.25" customHeight="1">
      <c r="A27" s="69"/>
      <c r="B27" s="260" t="s">
        <v>72</v>
      </c>
      <c r="C27" s="260"/>
    </row>
    <row r="28" spans="1:14" s="13" customFormat="1" ht="12" customHeight="1">
      <c r="A28" s="69"/>
      <c r="B28" s="80" t="s">
        <v>66</v>
      </c>
      <c r="C28" s="79"/>
      <c r="D28" s="261" t="s">
        <v>20</v>
      </c>
      <c r="E28" s="262"/>
      <c r="F28" s="263"/>
      <c r="G28" s="124"/>
      <c r="H28" s="125"/>
      <c r="I28" s="259" t="s">
        <v>87</v>
      </c>
      <c r="J28" s="259"/>
      <c r="K28" s="259"/>
      <c r="L28" s="259"/>
      <c r="M28" s="125"/>
      <c r="N28" s="127"/>
    </row>
    <row r="29" spans="1:14" s="13" customFormat="1" ht="27">
      <c r="A29" s="62" t="s">
        <v>15</v>
      </c>
      <c r="B29" s="21" t="s">
        <v>2</v>
      </c>
      <c r="C29" s="30" t="s">
        <v>88</v>
      </c>
      <c r="D29" s="22" t="s">
        <v>12</v>
      </c>
      <c r="E29" s="83" t="s">
        <v>0</v>
      </c>
      <c r="F29" s="23" t="s">
        <v>1</v>
      </c>
      <c r="G29" s="128" t="str">
        <f>"1 
"&amp;fasi!D$11</f>
        <v>1 
?</v>
      </c>
      <c r="H29" s="128" t="str">
        <f>"2 
"&amp;fasi!E$11</f>
        <v>2 
?</v>
      </c>
      <c r="I29" s="128" t="str">
        <f>"3 
"&amp;fasi!F$11</f>
        <v>3 
?</v>
      </c>
      <c r="J29" s="128" t="str">
        <f>"4 
"&amp;fasi!G$11</f>
        <v>4 
?</v>
      </c>
      <c r="K29" s="128" t="str">
        <f>"5 
"&amp;fasi!H$11</f>
        <v>5 
?</v>
      </c>
      <c r="L29" s="128" t="str">
        <f>" 6 
"&amp;fasi!I$11</f>
        <v> 6 
?</v>
      </c>
      <c r="M29" s="128" t="str">
        <f>"7
"&amp;fasi!J$11</f>
        <v>7
?</v>
      </c>
      <c r="N29" s="128" t="str">
        <f>" 8 
"&amp;fasi!K$11</f>
        <v> 8 
?</v>
      </c>
    </row>
    <row r="30" spans="1:14" s="13" customFormat="1" ht="15" customHeight="1">
      <c r="A30" s="70">
        <v>1</v>
      </c>
      <c r="B30" s="73"/>
      <c r="C30" s="12"/>
      <c r="D30" s="96">
        <f>IF(SUM(G30:N30)&gt;0,15,0)</f>
        <v>0</v>
      </c>
      <c r="E30" s="88">
        <f aca="true" t="shared" si="5" ref="E30:E38">ROUNDDOWN(SUM(G30:N30),0)</f>
        <v>0</v>
      </c>
      <c r="F30" s="74">
        <f aca="true" t="shared" si="6" ref="F30:F36">IF(D30=0,0,D30*E30)</f>
        <v>0</v>
      </c>
      <c r="G30" s="172"/>
      <c r="H30" s="172"/>
      <c r="I30" s="172"/>
      <c r="J30" s="172"/>
      <c r="K30" s="172"/>
      <c r="L30" s="172"/>
      <c r="M30" s="172"/>
      <c r="N30" s="172"/>
    </row>
    <row r="31" spans="1:14" s="13" customFormat="1" ht="13.5" customHeight="1">
      <c r="A31" s="29">
        <v>2</v>
      </c>
      <c r="B31" s="73"/>
      <c r="C31" s="12"/>
      <c r="D31" s="96">
        <f aca="true" t="shared" si="7" ref="D31:D38">IF(SUM(G31:N31)&gt;0,15,0)</f>
        <v>0</v>
      </c>
      <c r="E31" s="88">
        <f t="shared" si="5"/>
        <v>0</v>
      </c>
      <c r="F31" s="74">
        <f t="shared" si="6"/>
        <v>0</v>
      </c>
      <c r="G31" s="172"/>
      <c r="H31" s="172"/>
      <c r="I31" s="172"/>
      <c r="J31" s="172"/>
      <c r="K31" s="172"/>
      <c r="L31" s="172"/>
      <c r="M31" s="172"/>
      <c r="N31" s="172"/>
    </row>
    <row r="32" spans="1:14" s="13" customFormat="1" ht="13.5" customHeight="1">
      <c r="A32" s="70">
        <v>3</v>
      </c>
      <c r="B32" s="73"/>
      <c r="C32" s="12"/>
      <c r="D32" s="96">
        <f t="shared" si="7"/>
        <v>0</v>
      </c>
      <c r="E32" s="88">
        <f t="shared" si="5"/>
        <v>0</v>
      </c>
      <c r="F32" s="74">
        <f t="shared" si="6"/>
        <v>0</v>
      </c>
      <c r="G32" s="172"/>
      <c r="H32" s="172"/>
      <c r="I32" s="172"/>
      <c r="J32" s="172"/>
      <c r="K32" s="172"/>
      <c r="L32" s="172"/>
      <c r="M32" s="172"/>
      <c r="N32" s="172"/>
    </row>
    <row r="33" spans="1:14" s="13" customFormat="1" ht="13.5" customHeight="1">
      <c r="A33" s="29">
        <v>4</v>
      </c>
      <c r="B33" s="73"/>
      <c r="C33" s="12"/>
      <c r="D33" s="96">
        <f t="shared" si="7"/>
        <v>0</v>
      </c>
      <c r="E33" s="88">
        <f t="shared" si="5"/>
        <v>0</v>
      </c>
      <c r="F33" s="74">
        <f t="shared" si="6"/>
        <v>0</v>
      </c>
      <c r="G33" s="172"/>
      <c r="H33" s="172"/>
      <c r="I33" s="172"/>
      <c r="J33" s="172"/>
      <c r="K33" s="172"/>
      <c r="L33" s="172"/>
      <c r="M33" s="172"/>
      <c r="N33" s="172"/>
    </row>
    <row r="34" spans="1:14" s="13" customFormat="1" ht="13.5" customHeight="1">
      <c r="A34" s="70">
        <v>5</v>
      </c>
      <c r="B34" s="73"/>
      <c r="C34" s="12"/>
      <c r="D34" s="96">
        <f t="shared" si="7"/>
        <v>0</v>
      </c>
      <c r="E34" s="88">
        <f t="shared" si="5"/>
        <v>0</v>
      </c>
      <c r="F34" s="74">
        <f t="shared" si="6"/>
        <v>0</v>
      </c>
      <c r="G34" s="172"/>
      <c r="H34" s="172"/>
      <c r="I34" s="172"/>
      <c r="J34" s="172"/>
      <c r="K34" s="172"/>
      <c r="L34" s="172"/>
      <c r="M34" s="172"/>
      <c r="N34" s="172"/>
    </row>
    <row r="35" spans="1:14" s="13" customFormat="1" ht="13.5" customHeight="1">
      <c r="A35" s="29">
        <v>6</v>
      </c>
      <c r="B35" s="73"/>
      <c r="C35" s="12"/>
      <c r="D35" s="96">
        <f t="shared" si="7"/>
        <v>0</v>
      </c>
      <c r="E35" s="88">
        <f t="shared" si="5"/>
        <v>0</v>
      </c>
      <c r="F35" s="74">
        <f t="shared" si="6"/>
        <v>0</v>
      </c>
      <c r="G35" s="172"/>
      <c r="H35" s="172"/>
      <c r="I35" s="172"/>
      <c r="J35" s="172"/>
      <c r="K35" s="172"/>
      <c r="L35" s="172"/>
      <c r="M35" s="172"/>
      <c r="N35" s="172"/>
    </row>
    <row r="36" spans="1:14" s="13" customFormat="1" ht="13.5" customHeight="1">
      <c r="A36" s="70">
        <v>7</v>
      </c>
      <c r="B36" s="73"/>
      <c r="C36" s="12"/>
      <c r="D36" s="96">
        <f t="shared" si="7"/>
        <v>0</v>
      </c>
      <c r="E36" s="88">
        <f t="shared" si="5"/>
        <v>0</v>
      </c>
      <c r="F36" s="74">
        <f t="shared" si="6"/>
        <v>0</v>
      </c>
      <c r="G36" s="172"/>
      <c r="H36" s="172"/>
      <c r="I36" s="172"/>
      <c r="J36" s="172"/>
      <c r="K36" s="172"/>
      <c r="L36" s="172"/>
      <c r="M36" s="172"/>
      <c r="N36" s="172"/>
    </row>
    <row r="37" spans="1:14" s="13" customFormat="1" ht="13.5" customHeight="1">
      <c r="A37" s="29">
        <v>8</v>
      </c>
      <c r="B37" s="73"/>
      <c r="C37" s="12"/>
      <c r="D37" s="96">
        <f t="shared" si="7"/>
        <v>0</v>
      </c>
      <c r="E37" s="88">
        <f t="shared" si="5"/>
        <v>0</v>
      </c>
      <c r="F37" s="74">
        <f>IF(D37=0,0,D37*E37)</f>
        <v>0</v>
      </c>
      <c r="G37" s="172"/>
      <c r="H37" s="172"/>
      <c r="I37" s="172"/>
      <c r="J37" s="172"/>
      <c r="K37" s="172"/>
      <c r="L37" s="172"/>
      <c r="M37" s="172"/>
      <c r="N37" s="172"/>
    </row>
    <row r="38" spans="1:14" s="13" customFormat="1" ht="13.5" customHeight="1">
      <c r="A38" s="70">
        <v>9</v>
      </c>
      <c r="B38" s="73"/>
      <c r="C38" s="12"/>
      <c r="D38" s="96">
        <f t="shared" si="7"/>
        <v>0</v>
      </c>
      <c r="E38" s="88">
        <f t="shared" si="5"/>
        <v>0</v>
      </c>
      <c r="F38" s="74">
        <f>IF(D38=0,0,D38*E38)</f>
        <v>0</v>
      </c>
      <c r="G38" s="172"/>
      <c r="H38" s="172"/>
      <c r="I38" s="172"/>
      <c r="J38" s="172"/>
      <c r="K38" s="172"/>
      <c r="L38" s="172"/>
      <c r="M38" s="172"/>
      <c r="N38" s="172"/>
    </row>
    <row r="39" spans="1:14" s="59" customFormat="1" ht="10.5">
      <c r="A39" s="29" t="s">
        <v>7</v>
      </c>
      <c r="C39" s="77"/>
      <c r="D39" s="75"/>
      <c r="E39" s="90"/>
      <c r="F39" s="63">
        <f>IF(D39&lt;&gt;"",D39*E39,"")</f>
      </c>
      <c r="G39" s="115"/>
      <c r="H39" s="13"/>
      <c r="I39" s="13"/>
      <c r="J39" s="13"/>
      <c r="K39" s="13"/>
      <c r="L39" s="13"/>
      <c r="M39" s="13"/>
      <c r="N39" s="13"/>
    </row>
    <row r="40" spans="1:14" s="13" customFormat="1" ht="12" customHeight="1">
      <c r="A40" s="70"/>
      <c r="B40" s="24" t="s">
        <v>6</v>
      </c>
      <c r="C40" s="57" t="s">
        <v>97</v>
      </c>
      <c r="D40" s="96">
        <f>IF(B30&lt;&gt;"",15,0)</f>
        <v>0</v>
      </c>
      <c r="E40" s="88">
        <f>SUM(E30:E38)</f>
        <v>0</v>
      </c>
      <c r="F40" s="95">
        <f>SUM(F30:F38)</f>
        <v>0</v>
      </c>
      <c r="G40" s="88">
        <f>ROUNDDOWN(SUM(G30:G38),0)</f>
        <v>0</v>
      </c>
      <c r="H40" s="88">
        <f aca="true" t="shared" si="8" ref="H40:N40">ROUNDDOWN(SUM(H30:H38),0)</f>
        <v>0</v>
      </c>
      <c r="I40" s="88">
        <f t="shared" si="8"/>
        <v>0</v>
      </c>
      <c r="J40" s="88">
        <f t="shared" si="8"/>
        <v>0</v>
      </c>
      <c r="K40" s="88">
        <f t="shared" si="8"/>
        <v>0</v>
      </c>
      <c r="L40" s="88">
        <f t="shared" si="8"/>
        <v>0</v>
      </c>
      <c r="M40" s="88">
        <f t="shared" si="8"/>
        <v>0</v>
      </c>
      <c r="N40" s="88">
        <f t="shared" si="8"/>
        <v>0</v>
      </c>
    </row>
    <row r="41" spans="1:14" s="13" customFormat="1" ht="9">
      <c r="A41" s="70"/>
      <c r="C41" s="148"/>
      <c r="D41" s="206" t="s">
        <v>84</v>
      </c>
      <c r="E41" s="207">
        <f>(ore+oreoperai)/8</f>
        <v>0</v>
      </c>
      <c r="F41" s="76"/>
      <c r="G41" s="179"/>
      <c r="H41" s="179"/>
      <c r="I41" s="179"/>
      <c r="J41" s="179"/>
      <c r="K41" s="179"/>
      <c r="L41" s="179"/>
      <c r="M41" s="179"/>
      <c r="N41" s="179"/>
    </row>
    <row r="42" spans="1:14" s="13" customFormat="1" ht="9">
      <c r="A42" s="70"/>
      <c r="C42" s="148"/>
      <c r="D42" s="64"/>
      <c r="E42" s="91"/>
      <c r="F42" s="76"/>
      <c r="G42" s="179"/>
      <c r="H42" s="179"/>
      <c r="I42" s="179"/>
      <c r="J42" s="179"/>
      <c r="K42" s="179"/>
      <c r="L42" s="179"/>
      <c r="M42" s="179"/>
      <c r="N42" s="179"/>
    </row>
    <row r="43" ht="10.5">
      <c r="B43" s="13"/>
    </row>
  </sheetData>
  <sheetProtection password="CC02" sheet="1" objects="1" scenarios="1" formatColumns="0" formatRows="0"/>
  <mergeCells count="8">
    <mergeCell ref="I10:L10"/>
    <mergeCell ref="I6:L6"/>
    <mergeCell ref="I28:L28"/>
    <mergeCell ref="B4:C4"/>
    <mergeCell ref="D6:F6"/>
    <mergeCell ref="D10:F10"/>
    <mergeCell ref="D28:F28"/>
    <mergeCell ref="B27:C27"/>
  </mergeCells>
  <dataValidations count="2">
    <dataValidation type="list" allowBlank="1" showInputMessage="1" showErrorMessage="1" prompt="scegliere tra:&#10;euro 20,00 impiegato&#10;euro 21,00 quadro&#10;euro 32,00 dirigente&#10;oppure spesa tra i terzi" sqref="D8">
      <formula1>tariffe</formula1>
    </dataValidation>
    <dataValidation type="whole" operator="greaterThanOrEqual" allowBlank="1" showInputMessage="1" showErrorMessage="1" sqref="G8:N8 G30:N38 G12:N21">
      <formula1>0</formula1>
    </dataValidation>
  </dataValidations>
  <printOptions/>
  <pageMargins left="0.2362204724409449" right="0" top="0.3937007874015748" bottom="0.1968503937007874" header="0.31496062992125984" footer="0.11811023622047245"/>
  <pageSetup horizontalDpi="300" verticalDpi="300" orientation="landscape" paperSize="9" r:id="rId1"/>
  <headerFooter alignWithMargins="0">
    <oddFooter>&amp;R&amp;"Verdana,Normale"&amp;7&amp;P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19">
    <tabColor indexed="50"/>
  </sheetPr>
  <dimension ref="A1:L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6" customWidth="1"/>
    <col min="2" max="2" width="27.7109375" style="13" customWidth="1"/>
    <col min="3" max="3" width="25.140625" style="13" customWidth="1"/>
    <col min="4" max="4" width="10.7109375" style="13" customWidth="1"/>
    <col min="5" max="5" width="9.7109375" style="115" customWidth="1"/>
    <col min="6" max="12" width="9.7109375" style="13" customWidth="1"/>
    <col min="13" max="14" width="9.140625" style="13" customWidth="1"/>
    <col min="15" max="22" width="9.140625" style="13" hidden="1" customWidth="1"/>
    <col min="23" max="16384" width="9.140625" style="13" customWidth="1"/>
  </cols>
  <sheetData>
    <row r="1" spans="1:12" ht="17.25" customHeight="1">
      <c r="A1" s="13"/>
      <c r="B1" s="48" t="s">
        <v>11</v>
      </c>
      <c r="C1" s="48"/>
      <c r="L1" s="35" t="s">
        <v>4</v>
      </c>
    </row>
    <row r="2" spans="1:12" ht="17.25" customHeight="1">
      <c r="A2" s="13"/>
      <c r="D2" s="122"/>
      <c r="E2" s="153"/>
      <c r="L2" s="36" t="s">
        <v>44</v>
      </c>
    </row>
    <row r="3" spans="2:5" ht="16.5" customHeight="1">
      <c r="B3" s="32" t="s">
        <v>79</v>
      </c>
      <c r="C3" s="32"/>
      <c r="E3" s="117"/>
    </row>
    <row r="4" spans="2:3" ht="4.5" customHeight="1">
      <c r="B4" s="55"/>
      <c r="C4" s="55"/>
    </row>
    <row r="5" spans="2:4" ht="10.5">
      <c r="B5" s="158" t="s">
        <v>49</v>
      </c>
      <c r="C5" s="34"/>
      <c r="D5" s="56"/>
    </row>
    <row r="6" spans="1:12" s="38" customFormat="1" ht="9.75" customHeight="1">
      <c r="A6" s="37"/>
      <c r="B6" s="266" t="s">
        <v>22</v>
      </c>
      <c r="C6" s="266" t="s">
        <v>23</v>
      </c>
      <c r="D6" s="264" t="s">
        <v>24</v>
      </c>
      <c r="E6" s="124"/>
      <c r="F6" s="125"/>
      <c r="G6" s="125"/>
      <c r="H6" s="126" t="s">
        <v>31</v>
      </c>
      <c r="I6" s="125"/>
      <c r="J6" s="125"/>
      <c r="K6" s="125"/>
      <c r="L6" s="127"/>
    </row>
    <row r="7" spans="1:12" ht="30.75" customHeight="1">
      <c r="A7" s="20"/>
      <c r="B7" s="267"/>
      <c r="C7" s="267"/>
      <c r="D7" s="265"/>
      <c r="E7" s="128" t="str">
        <f>"1 
"&amp;fasi!D11</f>
        <v>1 
?</v>
      </c>
      <c r="F7" s="128" t="str">
        <f>"2 
"&amp;fasi!E11</f>
        <v>2 
?</v>
      </c>
      <c r="G7" s="128" t="str">
        <f>"3 
"&amp;fasi!F11</f>
        <v>3 
?</v>
      </c>
      <c r="H7" s="128" t="str">
        <f>"4 
"&amp;fasi!G11</f>
        <v>4 
?</v>
      </c>
      <c r="I7" s="128" t="str">
        <f>"5 
"&amp;fasi!H11</f>
        <v>5 
?</v>
      </c>
      <c r="J7" s="128" t="str">
        <f>" 6 
"&amp;fasi!I11</f>
        <v> 6 
?</v>
      </c>
      <c r="K7" s="128" t="str">
        <f>"7
"&amp;fasi!J11</f>
        <v>7
?</v>
      </c>
      <c r="L7" s="128" t="str">
        <f>" 8 
"&amp;fasi!K11</f>
        <v> 8 
?</v>
      </c>
    </row>
    <row r="8" spans="1:12" ht="18.75" customHeight="1">
      <c r="A8" s="20">
        <v>1</v>
      </c>
      <c r="B8" s="12"/>
      <c r="C8" s="12"/>
      <c r="D8" s="129">
        <f>SUM(E8:L8)</f>
        <v>0</v>
      </c>
      <c r="E8" s="119"/>
      <c r="F8" s="120"/>
      <c r="G8" s="119"/>
      <c r="H8" s="120"/>
      <c r="I8" s="119"/>
      <c r="J8" s="120"/>
      <c r="K8" s="119"/>
      <c r="L8" s="120"/>
    </row>
    <row r="9" spans="1:12" ht="18.75" customHeight="1">
      <c r="A9" s="20">
        <v>2</v>
      </c>
      <c r="B9" s="12"/>
      <c r="C9" s="12"/>
      <c r="D9" s="129">
        <f aca="true" t="shared" si="0" ref="D9:D17">SUM(E9:L9)</f>
        <v>0</v>
      </c>
      <c r="E9" s="119"/>
      <c r="F9" s="120"/>
      <c r="G9" s="119"/>
      <c r="H9" s="120"/>
      <c r="I9" s="119"/>
      <c r="J9" s="120"/>
      <c r="K9" s="119"/>
      <c r="L9" s="120"/>
    </row>
    <row r="10" spans="1:12" ht="18.75" customHeight="1">
      <c r="A10" s="20">
        <v>3</v>
      </c>
      <c r="B10" s="12"/>
      <c r="C10" s="12"/>
      <c r="D10" s="129">
        <f t="shared" si="0"/>
        <v>0</v>
      </c>
      <c r="E10" s="119"/>
      <c r="F10" s="120"/>
      <c r="G10" s="119"/>
      <c r="H10" s="120"/>
      <c r="I10" s="119"/>
      <c r="J10" s="120"/>
      <c r="K10" s="119"/>
      <c r="L10" s="120"/>
    </row>
    <row r="11" spans="1:12" ht="18.75" customHeight="1">
      <c r="A11" s="20">
        <v>4</v>
      </c>
      <c r="B11" s="12"/>
      <c r="C11" s="12"/>
      <c r="D11" s="129">
        <f t="shared" si="0"/>
        <v>0</v>
      </c>
      <c r="E11" s="119"/>
      <c r="F11" s="120"/>
      <c r="G11" s="119"/>
      <c r="H11" s="120"/>
      <c r="I11" s="119"/>
      <c r="J11" s="120"/>
      <c r="K11" s="119"/>
      <c r="L11" s="120"/>
    </row>
    <row r="12" spans="1:12" ht="18.75" customHeight="1">
      <c r="A12" s="20">
        <v>5</v>
      </c>
      <c r="B12" s="12"/>
      <c r="C12" s="12"/>
      <c r="D12" s="129">
        <f t="shared" si="0"/>
        <v>0</v>
      </c>
      <c r="E12" s="119"/>
      <c r="F12" s="120"/>
      <c r="G12" s="119"/>
      <c r="H12" s="120"/>
      <c r="I12" s="119"/>
      <c r="J12" s="120"/>
      <c r="K12" s="119"/>
      <c r="L12" s="120"/>
    </row>
    <row r="13" spans="1:12" ht="18.75" customHeight="1">
      <c r="A13" s="20">
        <v>6</v>
      </c>
      <c r="B13" s="12"/>
      <c r="C13" s="12"/>
      <c r="D13" s="129">
        <f t="shared" si="0"/>
        <v>0</v>
      </c>
      <c r="E13" s="119"/>
      <c r="F13" s="120"/>
      <c r="G13" s="119"/>
      <c r="H13" s="120"/>
      <c r="I13" s="119"/>
      <c r="J13" s="120"/>
      <c r="K13" s="119"/>
      <c r="L13" s="120"/>
    </row>
    <row r="14" spans="1:12" ht="18.75" customHeight="1">
      <c r="A14" s="20">
        <v>7</v>
      </c>
      <c r="B14" s="12"/>
      <c r="C14" s="12"/>
      <c r="D14" s="129">
        <f t="shared" si="0"/>
        <v>0</v>
      </c>
      <c r="E14" s="119"/>
      <c r="F14" s="120"/>
      <c r="G14" s="119"/>
      <c r="H14" s="120"/>
      <c r="I14" s="119"/>
      <c r="J14" s="120"/>
      <c r="K14" s="119"/>
      <c r="L14" s="120"/>
    </row>
    <row r="15" spans="1:12" ht="18.75" customHeight="1">
      <c r="A15" s="20">
        <v>8</v>
      </c>
      <c r="B15" s="12"/>
      <c r="C15" s="12"/>
      <c r="D15" s="129">
        <f t="shared" si="0"/>
        <v>0</v>
      </c>
      <c r="E15" s="119"/>
      <c r="F15" s="120"/>
      <c r="G15" s="119"/>
      <c r="H15" s="120"/>
      <c r="I15" s="119"/>
      <c r="J15" s="120"/>
      <c r="K15" s="119"/>
      <c r="L15" s="120"/>
    </row>
    <row r="16" spans="1:12" ht="18.75" customHeight="1">
      <c r="A16" s="20">
        <v>9</v>
      </c>
      <c r="B16" s="12"/>
      <c r="C16" s="12"/>
      <c r="D16" s="129">
        <f t="shared" si="0"/>
        <v>0</v>
      </c>
      <c r="E16" s="119"/>
      <c r="F16" s="120"/>
      <c r="G16" s="119"/>
      <c r="H16" s="120"/>
      <c r="I16" s="119"/>
      <c r="J16" s="120"/>
      <c r="K16" s="119"/>
      <c r="L16" s="120"/>
    </row>
    <row r="17" spans="1:12" ht="18.75" customHeight="1">
      <c r="A17" s="20">
        <v>10</v>
      </c>
      <c r="B17" s="12"/>
      <c r="C17" s="12"/>
      <c r="D17" s="129">
        <f t="shared" si="0"/>
        <v>0</v>
      </c>
      <c r="E17" s="119"/>
      <c r="F17" s="120"/>
      <c r="G17" s="119"/>
      <c r="H17" s="120"/>
      <c r="I17" s="119"/>
      <c r="J17" s="120"/>
      <c r="K17" s="119"/>
      <c r="L17" s="120"/>
    </row>
    <row r="18" spans="1:12" ht="18.75" customHeight="1">
      <c r="A18" s="20">
        <v>11</v>
      </c>
      <c r="B18" s="12"/>
      <c r="C18" s="12"/>
      <c r="D18" s="129">
        <f aca="true" t="shared" si="1" ref="D18:D27">SUM(E18:L18)</f>
        <v>0</v>
      </c>
      <c r="E18" s="119"/>
      <c r="F18" s="120"/>
      <c r="G18" s="119"/>
      <c r="H18" s="120"/>
      <c r="I18" s="119"/>
      <c r="J18" s="120"/>
      <c r="K18" s="119"/>
      <c r="L18" s="120"/>
    </row>
    <row r="19" spans="1:12" ht="18.75" customHeight="1">
      <c r="A19" s="20">
        <v>12</v>
      </c>
      <c r="B19" s="12"/>
      <c r="C19" s="12"/>
      <c r="D19" s="129">
        <f t="shared" si="1"/>
        <v>0</v>
      </c>
      <c r="E19" s="119"/>
      <c r="F19" s="120"/>
      <c r="G19" s="119"/>
      <c r="H19" s="120"/>
      <c r="I19" s="119"/>
      <c r="J19" s="120"/>
      <c r="K19" s="119"/>
      <c r="L19" s="120"/>
    </row>
    <row r="20" spans="1:12" ht="18.75" customHeight="1">
      <c r="A20" s="20">
        <v>13</v>
      </c>
      <c r="B20" s="12"/>
      <c r="C20" s="12"/>
      <c r="D20" s="129">
        <f t="shared" si="1"/>
        <v>0</v>
      </c>
      <c r="E20" s="119"/>
      <c r="F20" s="120"/>
      <c r="G20" s="119"/>
      <c r="H20" s="120"/>
      <c r="I20" s="119"/>
      <c r="J20" s="120"/>
      <c r="K20" s="119"/>
      <c r="L20" s="120"/>
    </row>
    <row r="21" spans="1:12" ht="18.75" customHeight="1">
      <c r="A21" s="20">
        <v>14</v>
      </c>
      <c r="B21" s="12"/>
      <c r="C21" s="12"/>
      <c r="D21" s="129">
        <f t="shared" si="1"/>
        <v>0</v>
      </c>
      <c r="E21" s="119"/>
      <c r="F21" s="120"/>
      <c r="G21" s="119"/>
      <c r="H21" s="120"/>
      <c r="I21" s="119"/>
      <c r="J21" s="120"/>
      <c r="K21" s="119"/>
      <c r="L21" s="120"/>
    </row>
    <row r="22" spans="1:12" ht="18.75" customHeight="1">
      <c r="A22" s="20">
        <v>15</v>
      </c>
      <c r="B22" s="12"/>
      <c r="C22" s="12"/>
      <c r="D22" s="129">
        <f t="shared" si="1"/>
        <v>0</v>
      </c>
      <c r="E22" s="119"/>
      <c r="F22" s="120"/>
      <c r="G22" s="119"/>
      <c r="H22" s="120"/>
      <c r="I22" s="119"/>
      <c r="J22" s="120"/>
      <c r="K22" s="119"/>
      <c r="L22" s="120"/>
    </row>
    <row r="23" spans="1:12" ht="18.75" customHeight="1">
      <c r="A23" s="20">
        <v>16</v>
      </c>
      <c r="B23" s="12"/>
      <c r="C23" s="12"/>
      <c r="D23" s="129">
        <f t="shared" si="1"/>
        <v>0</v>
      </c>
      <c r="E23" s="119"/>
      <c r="F23" s="120"/>
      <c r="G23" s="119"/>
      <c r="H23" s="120"/>
      <c r="I23" s="119"/>
      <c r="J23" s="120"/>
      <c r="K23" s="119"/>
      <c r="L23" s="120"/>
    </row>
    <row r="24" spans="1:12" ht="18.75" customHeight="1">
      <c r="A24" s="20">
        <v>17</v>
      </c>
      <c r="B24" s="12"/>
      <c r="C24" s="12"/>
      <c r="D24" s="129">
        <f t="shared" si="1"/>
        <v>0</v>
      </c>
      <c r="E24" s="119"/>
      <c r="F24" s="120"/>
      <c r="G24" s="119"/>
      <c r="H24" s="120"/>
      <c r="I24" s="119"/>
      <c r="J24" s="120"/>
      <c r="K24" s="119"/>
      <c r="L24" s="120"/>
    </row>
    <row r="25" spans="1:12" ht="18.75" customHeight="1">
      <c r="A25" s="20">
        <v>18</v>
      </c>
      <c r="B25" s="12"/>
      <c r="C25" s="12"/>
      <c r="D25" s="129">
        <f t="shared" si="1"/>
        <v>0</v>
      </c>
      <c r="E25" s="119"/>
      <c r="F25" s="120"/>
      <c r="G25" s="119"/>
      <c r="H25" s="120"/>
      <c r="I25" s="119"/>
      <c r="J25" s="120"/>
      <c r="K25" s="119"/>
      <c r="L25" s="120"/>
    </row>
    <row r="26" spans="1:12" ht="18.75" customHeight="1">
      <c r="A26" s="20">
        <v>19</v>
      </c>
      <c r="B26" s="12"/>
      <c r="C26" s="12"/>
      <c r="D26" s="129">
        <f t="shared" si="1"/>
        <v>0</v>
      </c>
      <c r="E26" s="119"/>
      <c r="F26" s="120"/>
      <c r="G26" s="119"/>
      <c r="H26" s="120"/>
      <c r="I26" s="119"/>
      <c r="J26" s="120"/>
      <c r="K26" s="119"/>
      <c r="L26" s="120"/>
    </row>
    <row r="27" spans="1:12" ht="18.75" customHeight="1">
      <c r="A27" s="20">
        <v>20</v>
      </c>
      <c r="B27" s="12"/>
      <c r="C27" s="12"/>
      <c r="D27" s="129">
        <f t="shared" si="1"/>
        <v>0</v>
      </c>
      <c r="E27" s="119"/>
      <c r="F27" s="120"/>
      <c r="G27" s="119"/>
      <c r="H27" s="120"/>
      <c r="I27" s="119"/>
      <c r="J27" s="120"/>
      <c r="K27" s="119"/>
      <c r="L27" s="120"/>
    </row>
    <row r="28" spans="1:12" s="41" customFormat="1" ht="9">
      <c r="A28" s="20" t="s">
        <v>7</v>
      </c>
      <c r="B28" s="50"/>
      <c r="C28" s="50"/>
      <c r="D28" s="121">
        <f>SUM(D8:D27)</f>
        <v>0</v>
      </c>
      <c r="E28" s="40">
        <f>SUM(E8:E27)</f>
        <v>0</v>
      </c>
      <c r="F28" s="40">
        <f aca="true" t="shared" si="2" ref="F28:L28">SUM(F8:F27)</f>
        <v>0</v>
      </c>
      <c r="G28" s="40">
        <f t="shared" si="2"/>
        <v>0</v>
      </c>
      <c r="H28" s="40">
        <f t="shared" si="2"/>
        <v>0</v>
      </c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</row>
  </sheetData>
  <sheetProtection password="CC02" sheet="1" objects="1" scenarios="1" formatColumns="0" formatRows="0"/>
  <mergeCells count="3">
    <mergeCell ref="D6:D7"/>
    <mergeCell ref="B6:B7"/>
    <mergeCell ref="C6:C7"/>
  </mergeCells>
  <printOptions/>
  <pageMargins left="0.3149606299212598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16">
    <tabColor indexed="50"/>
  </sheetPr>
  <dimension ref="A1:Q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6" customWidth="1"/>
    <col min="2" max="2" width="14.8515625" style="13" customWidth="1"/>
    <col min="3" max="3" width="15.140625" style="13" customWidth="1"/>
    <col min="4" max="4" width="11.00390625" style="42" customWidth="1"/>
    <col min="5" max="5" width="3.8515625" style="43" customWidth="1"/>
    <col min="6" max="6" width="4.57421875" style="42" customWidth="1"/>
    <col min="7" max="7" width="4.7109375" style="43" customWidth="1"/>
    <col min="8" max="8" width="10.57421875" style="13" customWidth="1"/>
    <col min="9" max="9" width="9.7109375" style="115" customWidth="1"/>
    <col min="10" max="16" width="9.7109375" style="13" customWidth="1"/>
    <col min="17" max="17" width="9.140625" style="13" customWidth="1"/>
    <col min="18" max="26" width="9.140625" style="13" hidden="1" customWidth="1"/>
    <col min="27" max="16384" width="9.140625" style="13" customWidth="1"/>
  </cols>
  <sheetData>
    <row r="1" spans="1:16" ht="17.25" customHeight="1">
      <c r="A1" s="13"/>
      <c r="B1" s="48" t="s">
        <v>11</v>
      </c>
      <c r="C1" s="48"/>
      <c r="P1" s="35" t="s">
        <v>4</v>
      </c>
    </row>
    <row r="2" spans="1:16" ht="13.5" customHeight="1">
      <c r="A2" s="13"/>
      <c r="B2" s="34"/>
      <c r="C2" s="34"/>
      <c r="F2" s="154"/>
      <c r="H2" s="72"/>
      <c r="I2" s="116"/>
      <c r="J2" s="72"/>
      <c r="K2" s="72"/>
      <c r="L2" s="72"/>
      <c r="M2" s="72"/>
      <c r="P2" s="36" t="s">
        <v>45</v>
      </c>
    </row>
    <row r="3" spans="2:13" ht="16.5" customHeight="1">
      <c r="B3" s="26" t="s">
        <v>78</v>
      </c>
      <c r="C3" s="26"/>
      <c r="D3" s="27"/>
      <c r="E3" s="44"/>
      <c r="F3" s="27"/>
      <c r="G3" s="44"/>
      <c r="H3" s="72"/>
      <c r="I3" s="202"/>
      <c r="J3" s="72"/>
      <c r="K3" s="72"/>
      <c r="L3" s="72"/>
      <c r="M3" s="72"/>
    </row>
    <row r="4" spans="2:7" ht="4.5" customHeight="1">
      <c r="B4" s="55"/>
      <c r="C4" s="55"/>
      <c r="D4" s="28"/>
      <c r="E4" s="44"/>
      <c r="F4" s="28"/>
      <c r="G4" s="44"/>
    </row>
    <row r="5" spans="2:8" ht="14.25" customHeight="1">
      <c r="B5" s="13" t="s">
        <v>49</v>
      </c>
      <c r="C5" s="34"/>
      <c r="D5" s="28"/>
      <c r="E5" s="44"/>
      <c r="F5" s="28"/>
      <c r="G5" s="44"/>
      <c r="H5" s="56"/>
    </row>
    <row r="6" spans="1:16" s="38" customFormat="1" ht="9.75" customHeight="1">
      <c r="A6" s="37"/>
      <c r="B6" s="266" t="s">
        <v>22</v>
      </c>
      <c r="C6" s="266" t="s">
        <v>19</v>
      </c>
      <c r="D6" s="268" t="s">
        <v>20</v>
      </c>
      <c r="E6" s="269"/>
      <c r="F6" s="269"/>
      <c r="G6" s="269"/>
      <c r="H6" s="270"/>
      <c r="I6" s="124"/>
      <c r="J6" s="125"/>
      <c r="K6" s="125"/>
      <c r="L6" s="126" t="s">
        <v>31</v>
      </c>
      <c r="M6" s="125"/>
      <c r="N6" s="125"/>
      <c r="O6" s="125"/>
      <c r="P6" s="127"/>
    </row>
    <row r="7" spans="1:16" ht="74.25" customHeight="1">
      <c r="A7" s="20"/>
      <c r="B7" s="267"/>
      <c r="C7" s="267"/>
      <c r="D7" s="30" t="s">
        <v>63</v>
      </c>
      <c r="E7" s="220" t="s">
        <v>100</v>
      </c>
      <c r="F7" s="30" t="s">
        <v>98</v>
      </c>
      <c r="G7" s="30" t="s">
        <v>99</v>
      </c>
      <c r="H7" s="92" t="s">
        <v>62</v>
      </c>
      <c r="I7" s="128" t="str">
        <f>"1 
"&amp;fasi!D11</f>
        <v>1 
?</v>
      </c>
      <c r="J7" s="128" t="str">
        <f>"2 
"&amp;fasi!E11</f>
        <v>2 
?</v>
      </c>
      <c r="K7" s="128" t="str">
        <f>"3 
"&amp;fasi!F11</f>
        <v>3 
?</v>
      </c>
      <c r="L7" s="128" t="str">
        <f>"4 
"&amp;fasi!G11</f>
        <v>4 
?</v>
      </c>
      <c r="M7" s="128" t="str">
        <f>"5 
"&amp;fasi!H11</f>
        <v>5 
?</v>
      </c>
      <c r="N7" s="128" t="str">
        <f>"6 
"&amp;fasi!I11</f>
        <v>6 
?</v>
      </c>
      <c r="O7" s="128" t="str">
        <f>"7 
"&amp;fasi!J11</f>
        <v>7 
?</v>
      </c>
      <c r="P7" s="128" t="str">
        <f>"8 
"&amp;fasi!K11</f>
        <v>8 
?</v>
      </c>
    </row>
    <row r="8" spans="1:17" ht="18.75" customHeight="1">
      <c r="A8" s="20">
        <v>1</v>
      </c>
      <c r="B8" s="12"/>
      <c r="C8" s="12"/>
      <c r="D8" s="93"/>
      <c r="E8" s="47"/>
      <c r="F8" s="123"/>
      <c r="G8" s="47"/>
      <c r="H8" s="129">
        <f>IF(D8&gt;0,IF(OR(G8&lt;13,G8=""),D8,ROUND(D8*F8/G8,2)),0)</f>
        <v>0</v>
      </c>
      <c r="I8" s="118"/>
      <c r="J8" s="118"/>
      <c r="K8" s="118"/>
      <c r="L8" s="118"/>
      <c r="M8" s="118"/>
      <c r="N8" s="118"/>
      <c r="O8" s="118"/>
      <c r="P8" s="118"/>
      <c r="Q8" s="201">
        <f>IF(H8&gt;0,IF(SUM(I8:P8)&lt;&gt;H8,"ATTENZIONE: somma fasi diversa dal totale colonna H",""),"")</f>
      </c>
    </row>
    <row r="9" spans="1:17" ht="18.75" customHeight="1">
      <c r="A9" s="20">
        <v>2</v>
      </c>
      <c r="B9" s="12"/>
      <c r="C9" s="12"/>
      <c r="D9" s="93"/>
      <c r="E9" s="47"/>
      <c r="F9" s="123"/>
      <c r="G9" s="47"/>
      <c r="H9" s="129">
        <f aca="true" t="shared" si="0" ref="H9:H26">IF(D9&gt;0,IF(OR(G9&lt;13,G9=""),D9,ROUND(D9*F9/G9,2)),0)</f>
        <v>0</v>
      </c>
      <c r="I9" s="118"/>
      <c r="J9" s="118"/>
      <c r="K9" s="118"/>
      <c r="L9" s="118"/>
      <c r="M9" s="118"/>
      <c r="N9" s="118"/>
      <c r="O9" s="118"/>
      <c r="P9" s="118"/>
      <c r="Q9" s="201">
        <f aca="true" t="shared" si="1" ref="Q9:Q26">IF(H9&gt;0,IF(SUM(I9:P9)&lt;&gt;H9,"ATTENZIONE: somma fasi diversa dal totale colonna H",""),"")</f>
      </c>
    </row>
    <row r="10" spans="1:17" ht="18.75" customHeight="1">
      <c r="A10" s="20">
        <v>3</v>
      </c>
      <c r="B10" s="12"/>
      <c r="C10" s="12"/>
      <c r="D10" s="93"/>
      <c r="E10" s="47"/>
      <c r="F10" s="123"/>
      <c r="G10" s="47"/>
      <c r="H10" s="129">
        <f t="shared" si="0"/>
        <v>0</v>
      </c>
      <c r="I10" s="118"/>
      <c r="J10" s="118"/>
      <c r="K10" s="118"/>
      <c r="L10" s="118"/>
      <c r="M10" s="118"/>
      <c r="N10" s="118"/>
      <c r="O10" s="118"/>
      <c r="P10" s="118"/>
      <c r="Q10" s="201">
        <f t="shared" si="1"/>
      </c>
    </row>
    <row r="11" spans="1:17" ht="18.75" customHeight="1">
      <c r="A11" s="20">
        <v>4</v>
      </c>
      <c r="B11" s="12"/>
      <c r="C11" s="12"/>
      <c r="D11" s="93"/>
      <c r="E11" s="47"/>
      <c r="F11" s="123"/>
      <c r="G11" s="47"/>
      <c r="H11" s="129">
        <f t="shared" si="0"/>
        <v>0</v>
      </c>
      <c r="I11" s="118"/>
      <c r="J11" s="118"/>
      <c r="K11" s="118"/>
      <c r="L11" s="118"/>
      <c r="M11" s="118"/>
      <c r="N11" s="118"/>
      <c r="O11" s="118"/>
      <c r="P11" s="118"/>
      <c r="Q11" s="201">
        <f t="shared" si="1"/>
      </c>
    </row>
    <row r="12" spans="1:17" ht="18.75" customHeight="1">
      <c r="A12" s="20">
        <v>5</v>
      </c>
      <c r="B12" s="12"/>
      <c r="C12" s="12"/>
      <c r="D12" s="93"/>
      <c r="E12" s="47"/>
      <c r="F12" s="123"/>
      <c r="G12" s="47"/>
      <c r="H12" s="129">
        <f t="shared" si="0"/>
        <v>0</v>
      </c>
      <c r="I12" s="118"/>
      <c r="J12" s="118"/>
      <c r="K12" s="118"/>
      <c r="L12" s="118"/>
      <c r="M12" s="118"/>
      <c r="N12" s="118"/>
      <c r="O12" s="118"/>
      <c r="P12" s="118"/>
      <c r="Q12" s="201">
        <f t="shared" si="1"/>
      </c>
    </row>
    <row r="13" spans="1:17" ht="18.75" customHeight="1">
      <c r="A13" s="20">
        <v>6</v>
      </c>
      <c r="B13" s="12"/>
      <c r="C13" s="12"/>
      <c r="D13" s="93"/>
      <c r="E13" s="47"/>
      <c r="F13" s="123"/>
      <c r="G13" s="47"/>
      <c r="H13" s="129">
        <f t="shared" si="0"/>
        <v>0</v>
      </c>
      <c r="I13" s="118"/>
      <c r="J13" s="118"/>
      <c r="K13" s="118"/>
      <c r="L13" s="118"/>
      <c r="M13" s="118"/>
      <c r="N13" s="118"/>
      <c r="O13" s="118"/>
      <c r="P13" s="118"/>
      <c r="Q13" s="201">
        <f t="shared" si="1"/>
      </c>
    </row>
    <row r="14" spans="1:17" ht="18.75" customHeight="1">
      <c r="A14" s="20">
        <v>7</v>
      </c>
      <c r="B14" s="12"/>
      <c r="C14" s="12"/>
      <c r="D14" s="93"/>
      <c r="E14" s="47"/>
      <c r="F14" s="123"/>
      <c r="G14" s="47"/>
      <c r="H14" s="129">
        <f t="shared" si="0"/>
        <v>0</v>
      </c>
      <c r="I14" s="118"/>
      <c r="J14" s="118"/>
      <c r="K14" s="118"/>
      <c r="L14" s="118"/>
      <c r="M14" s="118"/>
      <c r="N14" s="118"/>
      <c r="O14" s="118"/>
      <c r="P14" s="118"/>
      <c r="Q14" s="201">
        <f t="shared" si="1"/>
      </c>
    </row>
    <row r="15" spans="1:17" ht="18.75" customHeight="1">
      <c r="A15" s="20">
        <v>8</v>
      </c>
      <c r="B15" s="12"/>
      <c r="C15" s="12"/>
      <c r="D15" s="93"/>
      <c r="E15" s="47"/>
      <c r="F15" s="123"/>
      <c r="G15" s="47"/>
      <c r="H15" s="129">
        <f t="shared" si="0"/>
        <v>0</v>
      </c>
      <c r="I15" s="118"/>
      <c r="J15" s="118"/>
      <c r="K15" s="118"/>
      <c r="L15" s="118"/>
      <c r="M15" s="118"/>
      <c r="N15" s="118"/>
      <c r="O15" s="118"/>
      <c r="P15" s="118"/>
      <c r="Q15" s="201">
        <f t="shared" si="1"/>
      </c>
    </row>
    <row r="16" spans="1:17" ht="18.75" customHeight="1">
      <c r="A16" s="20">
        <v>9</v>
      </c>
      <c r="B16" s="12"/>
      <c r="C16" s="12"/>
      <c r="D16" s="93"/>
      <c r="E16" s="47"/>
      <c r="F16" s="123"/>
      <c r="G16" s="47"/>
      <c r="H16" s="129">
        <f t="shared" si="0"/>
        <v>0</v>
      </c>
      <c r="I16" s="118"/>
      <c r="J16" s="118"/>
      <c r="K16" s="118"/>
      <c r="L16" s="118"/>
      <c r="M16" s="118"/>
      <c r="N16" s="118"/>
      <c r="O16" s="118"/>
      <c r="P16" s="118"/>
      <c r="Q16" s="201">
        <f t="shared" si="1"/>
      </c>
    </row>
    <row r="17" spans="1:17" ht="18.75" customHeight="1">
      <c r="A17" s="20">
        <v>10</v>
      </c>
      <c r="B17" s="12"/>
      <c r="C17" s="12"/>
      <c r="D17" s="93"/>
      <c r="E17" s="47"/>
      <c r="F17" s="123"/>
      <c r="G17" s="47"/>
      <c r="H17" s="129">
        <f t="shared" si="0"/>
        <v>0</v>
      </c>
      <c r="I17" s="118"/>
      <c r="J17" s="118"/>
      <c r="K17" s="118"/>
      <c r="L17" s="118"/>
      <c r="M17" s="118"/>
      <c r="N17" s="118"/>
      <c r="O17" s="118"/>
      <c r="P17" s="118"/>
      <c r="Q17" s="201">
        <f t="shared" si="1"/>
      </c>
    </row>
    <row r="18" spans="1:17" ht="18.75" customHeight="1">
      <c r="A18" s="20">
        <v>11</v>
      </c>
      <c r="B18" s="12"/>
      <c r="C18" s="12"/>
      <c r="D18" s="93"/>
      <c r="E18" s="47"/>
      <c r="F18" s="123"/>
      <c r="G18" s="47"/>
      <c r="H18" s="129">
        <f t="shared" si="0"/>
        <v>0</v>
      </c>
      <c r="I18" s="118"/>
      <c r="J18" s="118"/>
      <c r="K18" s="118"/>
      <c r="L18" s="118"/>
      <c r="M18" s="118"/>
      <c r="N18" s="118"/>
      <c r="O18" s="118"/>
      <c r="P18" s="118"/>
      <c r="Q18" s="201">
        <f t="shared" si="1"/>
      </c>
    </row>
    <row r="19" spans="1:17" ht="18.75" customHeight="1">
      <c r="A19" s="20">
        <v>12</v>
      </c>
      <c r="B19" s="12"/>
      <c r="C19" s="12"/>
      <c r="D19" s="93"/>
      <c r="E19" s="47"/>
      <c r="F19" s="123"/>
      <c r="G19" s="47"/>
      <c r="H19" s="129">
        <f t="shared" si="0"/>
        <v>0</v>
      </c>
      <c r="I19" s="118"/>
      <c r="J19" s="118"/>
      <c r="K19" s="118"/>
      <c r="L19" s="118"/>
      <c r="M19" s="118"/>
      <c r="N19" s="118"/>
      <c r="O19" s="118"/>
      <c r="P19" s="118"/>
      <c r="Q19" s="201">
        <f t="shared" si="1"/>
      </c>
    </row>
    <row r="20" spans="1:17" ht="18.75" customHeight="1">
      <c r="A20" s="20">
        <v>13</v>
      </c>
      <c r="B20" s="12"/>
      <c r="C20" s="12"/>
      <c r="D20" s="93"/>
      <c r="E20" s="47"/>
      <c r="F20" s="123"/>
      <c r="G20" s="47"/>
      <c r="H20" s="129">
        <f t="shared" si="0"/>
        <v>0</v>
      </c>
      <c r="I20" s="118"/>
      <c r="J20" s="118"/>
      <c r="K20" s="118"/>
      <c r="L20" s="118"/>
      <c r="M20" s="118"/>
      <c r="N20" s="118"/>
      <c r="O20" s="118"/>
      <c r="P20" s="118"/>
      <c r="Q20" s="201">
        <f t="shared" si="1"/>
      </c>
    </row>
    <row r="21" spans="1:17" ht="18.75" customHeight="1">
      <c r="A21" s="20">
        <v>14</v>
      </c>
      <c r="B21" s="12"/>
      <c r="C21" s="12"/>
      <c r="D21" s="93"/>
      <c r="E21" s="47"/>
      <c r="F21" s="123"/>
      <c r="G21" s="47"/>
      <c r="H21" s="129">
        <f t="shared" si="0"/>
        <v>0</v>
      </c>
      <c r="I21" s="118"/>
      <c r="J21" s="118"/>
      <c r="K21" s="118"/>
      <c r="L21" s="118"/>
      <c r="M21" s="118"/>
      <c r="N21" s="118"/>
      <c r="O21" s="118"/>
      <c r="P21" s="118"/>
      <c r="Q21" s="201">
        <f t="shared" si="1"/>
      </c>
    </row>
    <row r="22" spans="1:17" ht="18.75" customHeight="1">
      <c r="A22" s="20">
        <v>15</v>
      </c>
      <c r="B22" s="12"/>
      <c r="C22" s="12"/>
      <c r="D22" s="93"/>
      <c r="E22" s="47"/>
      <c r="F22" s="123"/>
      <c r="G22" s="47"/>
      <c r="H22" s="129">
        <f t="shared" si="0"/>
        <v>0</v>
      </c>
      <c r="I22" s="118"/>
      <c r="J22" s="118"/>
      <c r="K22" s="118"/>
      <c r="L22" s="118"/>
      <c r="M22" s="118"/>
      <c r="N22" s="118"/>
      <c r="O22" s="118"/>
      <c r="P22" s="118"/>
      <c r="Q22" s="201">
        <f t="shared" si="1"/>
      </c>
    </row>
    <row r="23" spans="1:17" ht="18.75" customHeight="1">
      <c r="A23" s="20">
        <v>16</v>
      </c>
      <c r="B23" s="12"/>
      <c r="C23" s="12"/>
      <c r="D23" s="93"/>
      <c r="E23" s="47"/>
      <c r="F23" s="123"/>
      <c r="G23" s="47"/>
      <c r="H23" s="129">
        <f t="shared" si="0"/>
        <v>0</v>
      </c>
      <c r="I23" s="118"/>
      <c r="J23" s="118"/>
      <c r="K23" s="118"/>
      <c r="L23" s="118"/>
      <c r="M23" s="118"/>
      <c r="N23" s="118"/>
      <c r="O23" s="118"/>
      <c r="P23" s="118"/>
      <c r="Q23" s="201">
        <f t="shared" si="1"/>
      </c>
    </row>
    <row r="24" spans="1:17" ht="18.75" customHeight="1">
      <c r="A24" s="20">
        <v>17</v>
      </c>
      <c r="B24" s="12"/>
      <c r="C24" s="12"/>
      <c r="D24" s="93"/>
      <c r="E24" s="47"/>
      <c r="F24" s="123"/>
      <c r="G24" s="47"/>
      <c r="H24" s="129">
        <f t="shared" si="0"/>
        <v>0</v>
      </c>
      <c r="I24" s="118"/>
      <c r="J24" s="118"/>
      <c r="K24" s="118"/>
      <c r="L24" s="118"/>
      <c r="M24" s="118"/>
      <c r="N24" s="118"/>
      <c r="O24" s="118"/>
      <c r="P24" s="118"/>
      <c r="Q24" s="201">
        <f t="shared" si="1"/>
      </c>
    </row>
    <row r="25" spans="1:17" ht="18.75" customHeight="1">
      <c r="A25" s="20">
        <v>18</v>
      </c>
      <c r="B25" s="12"/>
      <c r="C25" s="12"/>
      <c r="D25" s="93"/>
      <c r="E25" s="47"/>
      <c r="F25" s="123"/>
      <c r="G25" s="47"/>
      <c r="H25" s="129">
        <f t="shared" si="0"/>
        <v>0</v>
      </c>
      <c r="I25" s="118"/>
      <c r="J25" s="118"/>
      <c r="K25" s="118"/>
      <c r="L25" s="118"/>
      <c r="M25" s="118"/>
      <c r="N25" s="118"/>
      <c r="O25" s="118"/>
      <c r="P25" s="118"/>
      <c r="Q25" s="201">
        <f t="shared" si="1"/>
      </c>
    </row>
    <row r="26" spans="1:17" ht="18.75" customHeight="1">
      <c r="A26" s="20">
        <v>19</v>
      </c>
      <c r="B26" s="12"/>
      <c r="C26" s="12"/>
      <c r="D26" s="93"/>
      <c r="E26" s="47"/>
      <c r="F26" s="123"/>
      <c r="G26" s="47"/>
      <c r="H26" s="129">
        <f t="shared" si="0"/>
        <v>0</v>
      </c>
      <c r="I26" s="118"/>
      <c r="J26" s="118"/>
      <c r="K26" s="118"/>
      <c r="L26" s="118"/>
      <c r="M26" s="118"/>
      <c r="N26" s="118"/>
      <c r="O26" s="118"/>
      <c r="P26" s="118"/>
      <c r="Q26" s="201">
        <f t="shared" si="1"/>
      </c>
    </row>
    <row r="27" spans="1:17" ht="18.75" customHeight="1">
      <c r="A27" s="20">
        <v>20</v>
      </c>
      <c r="B27" s="12"/>
      <c r="C27" s="12"/>
      <c r="D27" s="93"/>
      <c r="E27" s="47"/>
      <c r="F27" s="123"/>
      <c r="G27" s="47"/>
      <c r="H27" s="129">
        <f>IF(D27&gt;0,IF(OR(G27&lt;13,G27=""),D27,ROUND(D27*F27/G27,2)),0)</f>
        <v>0</v>
      </c>
      <c r="I27" s="118"/>
      <c r="J27" s="118"/>
      <c r="K27" s="118"/>
      <c r="L27" s="118"/>
      <c r="M27" s="118"/>
      <c r="N27" s="118"/>
      <c r="O27" s="118"/>
      <c r="P27" s="118"/>
      <c r="Q27" s="201">
        <f>IF(H27&gt;0,IF(SUM(I27:P27)&lt;&gt;H27,"ATTENZIONE: somma fasi diversa dal totale colonna H",""),"")</f>
      </c>
    </row>
    <row r="28" spans="1:16" s="41" customFormat="1" ht="9">
      <c r="A28" s="20" t="s">
        <v>7</v>
      </c>
      <c r="B28" s="50"/>
      <c r="C28" s="50"/>
      <c r="D28" s="40">
        <f>SUM(D8:D27)</f>
        <v>0</v>
      </c>
      <c r="E28" s="46"/>
      <c r="F28" s="39"/>
      <c r="G28" s="46"/>
      <c r="H28" s="121">
        <f aca="true" t="shared" si="2" ref="H28:P28">SUM(H8:H27)</f>
        <v>0</v>
      </c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  <c r="N28" s="40">
        <f t="shared" si="2"/>
        <v>0</v>
      </c>
      <c r="O28" s="40">
        <f t="shared" si="2"/>
        <v>0</v>
      </c>
      <c r="P28" s="40">
        <f t="shared" si="2"/>
        <v>0</v>
      </c>
    </row>
    <row r="29" spans="2:15" ht="15.75" customHeight="1">
      <c r="B29" s="271" t="s">
        <v>91</v>
      </c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</row>
  </sheetData>
  <sheetProtection password="CC02" sheet="1" objects="1" scenarios="1" formatColumns="0" formatRows="0"/>
  <mergeCells count="4">
    <mergeCell ref="C6:C7"/>
    <mergeCell ref="B6:B7"/>
    <mergeCell ref="D6:H6"/>
    <mergeCell ref="B29:O29"/>
  </mergeCells>
  <conditionalFormatting sqref="D9:D26">
    <cfRule type="cellIs" priority="12" dxfId="2" operator="greaterThan" stopIfTrue="1">
      <formula>#REF!</formula>
    </cfRule>
  </conditionalFormatting>
  <conditionalFormatting sqref="H8:H26">
    <cfRule type="cellIs" priority="13" dxfId="0" operator="notEqual" stopIfTrue="1">
      <formula>'e)strumenti'!#REF!</formula>
    </cfRule>
  </conditionalFormatting>
  <conditionalFormatting sqref="D27">
    <cfRule type="cellIs" priority="1" dxfId="2" operator="greaterThan" stopIfTrue="1">
      <formula>#REF!</formula>
    </cfRule>
  </conditionalFormatting>
  <conditionalFormatting sqref="H27">
    <cfRule type="cellIs" priority="2" dxfId="0" operator="notEqual" stopIfTrue="1">
      <formula>'e)strumenti'!#REF!</formula>
    </cfRule>
  </conditionalFormatting>
  <dataValidations count="4">
    <dataValidation allowBlank="1" showInputMessage="1" showErrorMessage="1" prompt="riportare costo acquisto del bene al netto iva o, in caso di leasing, quota capitale al netto oneri finanziari" sqref="D8:D27"/>
    <dataValidation allowBlank="1" showInputMessage="1" showErrorMessage="1" prompt="questo valore deve corrispondere alla somma dei valori imputati alle fasi (altrimenti la cella si colora di rosso)" sqref="H8:H27"/>
    <dataValidation allowBlank="1" showInputMessage="1" showErrorMessage="1" prompt="riportare &quot;L&quot; se lo strumento sarà acquisito in Leasing" sqref="E8:E27"/>
    <dataValidation allowBlank="1" showInputMessage="1" showErrorMessage="1" prompt="riportare il numero di anni di ammortamento previsti a bilancio" sqref="G8:G27"/>
  </dataValidations>
  <printOptions/>
  <pageMargins left="0.196850393700787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7">
    <tabColor indexed="50"/>
  </sheetPr>
  <dimension ref="A1:P29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6" customWidth="1"/>
    <col min="2" max="2" width="16.7109375" style="13" customWidth="1"/>
    <col min="3" max="3" width="16.421875" style="13" customWidth="1"/>
    <col min="4" max="4" width="11.00390625" style="42" customWidth="1"/>
    <col min="5" max="5" width="4.421875" style="42" customWidth="1"/>
    <col min="6" max="6" width="4.7109375" style="42" customWidth="1"/>
    <col min="7" max="7" width="10.57421875" style="13" customWidth="1"/>
    <col min="8" max="8" width="9.7109375" style="115" customWidth="1"/>
    <col min="9" max="15" width="9.7109375" style="13" customWidth="1"/>
    <col min="16" max="17" width="9.140625" style="13" customWidth="1"/>
    <col min="18" max="26" width="9.140625" style="13" hidden="1" customWidth="1"/>
    <col min="27" max="16384" width="9.140625" style="13" customWidth="1"/>
  </cols>
  <sheetData>
    <row r="1" spans="1:15" ht="17.25" customHeight="1">
      <c r="A1" s="13"/>
      <c r="B1" s="48" t="s">
        <v>11</v>
      </c>
      <c r="C1" s="48"/>
      <c r="O1" s="35" t="s">
        <v>4</v>
      </c>
    </row>
    <row r="2" spans="1:15" ht="12" customHeight="1">
      <c r="A2" s="13"/>
      <c r="B2" s="34"/>
      <c r="C2" s="34"/>
      <c r="E2" s="154"/>
      <c r="F2" s="154"/>
      <c r="G2" s="203"/>
      <c r="H2" s="116"/>
      <c r="O2" s="36" t="s">
        <v>81</v>
      </c>
    </row>
    <row r="3" spans="2:8" ht="16.5" customHeight="1">
      <c r="B3" s="26" t="s">
        <v>80</v>
      </c>
      <c r="C3" s="26"/>
      <c r="D3" s="27"/>
      <c r="E3" s="27"/>
      <c r="F3" s="27"/>
      <c r="H3" s="117"/>
    </row>
    <row r="4" spans="2:6" ht="4.5" customHeight="1">
      <c r="B4" s="55"/>
      <c r="C4" s="55"/>
      <c r="D4" s="28"/>
      <c r="E4" s="28"/>
      <c r="F4" s="28"/>
    </row>
    <row r="5" spans="2:7" ht="10.5">
      <c r="B5" s="13" t="s">
        <v>49</v>
      </c>
      <c r="C5" s="34"/>
      <c r="D5" s="28"/>
      <c r="E5" s="28"/>
      <c r="F5" s="28"/>
      <c r="G5" s="56"/>
    </row>
    <row r="6" spans="1:15" s="38" customFormat="1" ht="9.75" customHeight="1">
      <c r="A6" s="37"/>
      <c r="B6" s="266" t="s">
        <v>22</v>
      </c>
      <c r="C6" s="266" t="s">
        <v>19</v>
      </c>
      <c r="D6" s="209" t="s">
        <v>20</v>
      </c>
      <c r="E6" s="210"/>
      <c r="F6" s="210"/>
      <c r="G6" s="211"/>
      <c r="H6" s="124"/>
      <c r="I6" s="125"/>
      <c r="J6" s="125"/>
      <c r="K6" s="126" t="s">
        <v>31</v>
      </c>
      <c r="L6" s="125"/>
      <c r="M6" s="125"/>
      <c r="N6" s="125"/>
      <c r="O6" s="127"/>
    </row>
    <row r="7" spans="1:15" ht="54">
      <c r="A7" s="20"/>
      <c r="B7" s="267"/>
      <c r="C7" s="267"/>
      <c r="D7" s="30" t="s">
        <v>63</v>
      </c>
      <c r="E7" s="30" t="s">
        <v>93</v>
      </c>
      <c r="F7" s="30" t="s">
        <v>90</v>
      </c>
      <c r="G7" s="92" t="s">
        <v>62</v>
      </c>
      <c r="H7" s="128" t="str">
        <f>"1 
"&amp;fasi!D11</f>
        <v>1 
?</v>
      </c>
      <c r="I7" s="128" t="str">
        <f>"2 
"&amp;fasi!E11</f>
        <v>2 
?</v>
      </c>
      <c r="J7" s="128" t="str">
        <f>"3 
"&amp;fasi!F11</f>
        <v>3 
?</v>
      </c>
      <c r="K7" s="128" t="str">
        <f>"4 
"&amp;fasi!G11</f>
        <v>4 
?</v>
      </c>
      <c r="L7" s="128" t="str">
        <f>"5 
"&amp;fasi!H11</f>
        <v>5 
?</v>
      </c>
      <c r="M7" s="128" t="str">
        <f>"6 
"&amp;fasi!I11</f>
        <v>6 
?</v>
      </c>
      <c r="N7" s="128" t="str">
        <f>"7 
"&amp;fasi!J11</f>
        <v>7 
?</v>
      </c>
      <c r="O7" s="128" t="str">
        <f>"8 
"&amp;fasi!K11</f>
        <v>8 
?</v>
      </c>
    </row>
    <row r="8" spans="1:16" ht="18.75" customHeight="1">
      <c r="A8" s="20">
        <v>1</v>
      </c>
      <c r="B8" s="12"/>
      <c r="C8" s="12"/>
      <c r="D8" s="93"/>
      <c r="E8" s="123"/>
      <c r="F8" s="123"/>
      <c r="G8" s="129">
        <f aca="true" t="shared" si="0" ref="G8:G27">IF(D8&gt;0,IF(OR(F8&lt;13,F8=""),D8,ROUND(D8*E8/F8,2)),0)</f>
        <v>0</v>
      </c>
      <c r="H8" s="118"/>
      <c r="I8" s="118"/>
      <c r="J8" s="118"/>
      <c r="K8" s="118"/>
      <c r="L8" s="118"/>
      <c r="M8" s="118"/>
      <c r="N8" s="118"/>
      <c r="O8" s="118"/>
      <c r="P8" s="201">
        <f>IF(G8&gt;0,IF(SUM(H8:O8)&lt;&gt;G8,"ATTENZIONE: somma fasi diversa dal totale colonna H",""),"")</f>
      </c>
    </row>
    <row r="9" spans="1:16" ht="18.75" customHeight="1">
      <c r="A9" s="20">
        <v>2</v>
      </c>
      <c r="B9" s="12"/>
      <c r="C9" s="12"/>
      <c r="D9" s="93"/>
      <c r="E9" s="123"/>
      <c r="F9" s="123"/>
      <c r="G9" s="129">
        <f t="shared" si="0"/>
        <v>0</v>
      </c>
      <c r="H9" s="118"/>
      <c r="I9" s="118"/>
      <c r="J9" s="118"/>
      <c r="K9" s="118"/>
      <c r="L9" s="118"/>
      <c r="M9" s="118"/>
      <c r="N9" s="118"/>
      <c r="O9" s="118"/>
      <c r="P9" s="201">
        <f aca="true" t="shared" si="1" ref="P9:P27">IF(G9&gt;0,IF(SUM(H9:O9)&lt;&gt;G9,"ATTENZIONE: somma fasi diversa dal totale colonna H",""),"")</f>
      </c>
    </row>
    <row r="10" spans="1:16" ht="18.75" customHeight="1">
      <c r="A10" s="20">
        <v>3</v>
      </c>
      <c r="B10" s="12"/>
      <c r="C10" s="12"/>
      <c r="D10" s="93"/>
      <c r="E10" s="123"/>
      <c r="F10" s="123"/>
      <c r="G10" s="129">
        <f t="shared" si="0"/>
        <v>0</v>
      </c>
      <c r="H10" s="118"/>
      <c r="I10" s="118"/>
      <c r="J10" s="118"/>
      <c r="K10" s="118"/>
      <c r="L10" s="118"/>
      <c r="M10" s="118"/>
      <c r="N10" s="118"/>
      <c r="O10" s="118"/>
      <c r="P10" s="201">
        <f t="shared" si="1"/>
      </c>
    </row>
    <row r="11" spans="1:16" ht="18.75" customHeight="1">
      <c r="A11" s="20">
        <v>4</v>
      </c>
      <c r="B11" s="12"/>
      <c r="C11" s="12"/>
      <c r="D11" s="93"/>
      <c r="E11" s="123"/>
      <c r="F11" s="123"/>
      <c r="G11" s="129">
        <f t="shared" si="0"/>
        <v>0</v>
      </c>
      <c r="H11" s="118"/>
      <c r="I11" s="118"/>
      <c r="J11" s="118"/>
      <c r="K11" s="118"/>
      <c r="L11" s="118"/>
      <c r="M11" s="118"/>
      <c r="N11" s="118"/>
      <c r="O11" s="118"/>
      <c r="P11" s="201">
        <f t="shared" si="1"/>
      </c>
    </row>
    <row r="12" spans="1:16" ht="18.75" customHeight="1">
      <c r="A12" s="20">
        <v>5</v>
      </c>
      <c r="B12" s="12"/>
      <c r="C12" s="12"/>
      <c r="D12" s="93"/>
      <c r="E12" s="123"/>
      <c r="F12" s="123"/>
      <c r="G12" s="129">
        <f t="shared" si="0"/>
        <v>0</v>
      </c>
      <c r="H12" s="118"/>
      <c r="I12" s="118"/>
      <c r="J12" s="118"/>
      <c r="K12" s="118"/>
      <c r="L12" s="118"/>
      <c r="M12" s="118"/>
      <c r="N12" s="118"/>
      <c r="O12" s="118"/>
      <c r="P12" s="201">
        <f t="shared" si="1"/>
      </c>
    </row>
    <row r="13" spans="1:16" ht="18.75" customHeight="1">
      <c r="A13" s="20">
        <v>6</v>
      </c>
      <c r="B13" s="12"/>
      <c r="C13" s="12"/>
      <c r="D13" s="93"/>
      <c r="E13" s="123"/>
      <c r="F13" s="123"/>
      <c r="G13" s="129">
        <f t="shared" si="0"/>
        <v>0</v>
      </c>
      <c r="H13" s="118"/>
      <c r="I13" s="118"/>
      <c r="J13" s="118"/>
      <c r="K13" s="118"/>
      <c r="L13" s="118"/>
      <c r="M13" s="118"/>
      <c r="N13" s="118"/>
      <c r="O13" s="118"/>
      <c r="P13" s="201">
        <f t="shared" si="1"/>
      </c>
    </row>
    <row r="14" spans="1:16" ht="18.75" customHeight="1">
      <c r="A14" s="20">
        <v>7</v>
      </c>
      <c r="B14" s="12"/>
      <c r="C14" s="12"/>
      <c r="D14" s="93"/>
      <c r="E14" s="123"/>
      <c r="F14" s="123"/>
      <c r="G14" s="129">
        <f t="shared" si="0"/>
        <v>0</v>
      </c>
      <c r="H14" s="118"/>
      <c r="I14" s="118"/>
      <c r="J14" s="118"/>
      <c r="K14" s="118"/>
      <c r="L14" s="118"/>
      <c r="M14" s="118"/>
      <c r="N14" s="118"/>
      <c r="O14" s="118"/>
      <c r="P14" s="201">
        <f t="shared" si="1"/>
      </c>
    </row>
    <row r="15" spans="1:16" ht="18.75" customHeight="1">
      <c r="A15" s="20">
        <v>8</v>
      </c>
      <c r="B15" s="12"/>
      <c r="C15" s="12"/>
      <c r="D15" s="93"/>
      <c r="E15" s="123"/>
      <c r="F15" s="123"/>
      <c r="G15" s="129">
        <f t="shared" si="0"/>
        <v>0</v>
      </c>
      <c r="H15" s="118"/>
      <c r="I15" s="118"/>
      <c r="J15" s="118"/>
      <c r="K15" s="118"/>
      <c r="L15" s="118"/>
      <c r="M15" s="118"/>
      <c r="N15" s="118"/>
      <c r="O15" s="118"/>
      <c r="P15" s="201">
        <f t="shared" si="1"/>
      </c>
    </row>
    <row r="16" spans="1:16" ht="18.75" customHeight="1">
      <c r="A16" s="20">
        <v>9</v>
      </c>
      <c r="B16" s="12"/>
      <c r="C16" s="12"/>
      <c r="D16" s="93"/>
      <c r="E16" s="123"/>
      <c r="F16" s="123"/>
      <c r="G16" s="129">
        <f t="shared" si="0"/>
        <v>0</v>
      </c>
      <c r="H16" s="118"/>
      <c r="I16" s="118"/>
      <c r="J16" s="118"/>
      <c r="K16" s="118"/>
      <c r="L16" s="118"/>
      <c r="M16" s="118"/>
      <c r="N16" s="118"/>
      <c r="O16" s="118"/>
      <c r="P16" s="201">
        <f t="shared" si="1"/>
      </c>
    </row>
    <row r="17" spans="1:16" ht="18.75" customHeight="1">
      <c r="A17" s="20">
        <v>10</v>
      </c>
      <c r="B17" s="12"/>
      <c r="C17" s="12"/>
      <c r="D17" s="93"/>
      <c r="E17" s="123"/>
      <c r="F17" s="123"/>
      <c r="G17" s="129">
        <f t="shared" si="0"/>
        <v>0</v>
      </c>
      <c r="H17" s="118"/>
      <c r="I17" s="118"/>
      <c r="J17" s="118"/>
      <c r="K17" s="118"/>
      <c r="L17" s="118"/>
      <c r="M17" s="118"/>
      <c r="N17" s="118"/>
      <c r="O17" s="118"/>
      <c r="P17" s="201">
        <f t="shared" si="1"/>
      </c>
    </row>
    <row r="18" spans="1:16" ht="18.75" customHeight="1">
      <c r="A18" s="20">
        <v>11</v>
      </c>
      <c r="B18" s="12"/>
      <c r="C18" s="12"/>
      <c r="D18" s="93"/>
      <c r="E18" s="123"/>
      <c r="F18" s="123"/>
      <c r="G18" s="129">
        <f t="shared" si="0"/>
        <v>0</v>
      </c>
      <c r="H18" s="118"/>
      <c r="I18" s="118"/>
      <c r="J18" s="118"/>
      <c r="K18" s="118"/>
      <c r="L18" s="118"/>
      <c r="M18" s="118"/>
      <c r="N18" s="118"/>
      <c r="O18" s="118"/>
      <c r="P18" s="201">
        <f t="shared" si="1"/>
      </c>
    </row>
    <row r="19" spans="1:16" ht="18.75" customHeight="1">
      <c r="A19" s="20">
        <v>12</v>
      </c>
      <c r="B19" s="12"/>
      <c r="C19" s="12"/>
      <c r="D19" s="93"/>
      <c r="E19" s="123"/>
      <c r="F19" s="123"/>
      <c r="G19" s="129">
        <f t="shared" si="0"/>
        <v>0</v>
      </c>
      <c r="H19" s="118"/>
      <c r="I19" s="118"/>
      <c r="J19" s="118"/>
      <c r="K19" s="118"/>
      <c r="L19" s="118"/>
      <c r="M19" s="118"/>
      <c r="N19" s="118"/>
      <c r="O19" s="118"/>
      <c r="P19" s="201">
        <f t="shared" si="1"/>
      </c>
    </row>
    <row r="20" spans="1:16" ht="18.75" customHeight="1">
      <c r="A20" s="20">
        <v>13</v>
      </c>
      <c r="B20" s="12"/>
      <c r="C20" s="12"/>
      <c r="D20" s="93"/>
      <c r="E20" s="123"/>
      <c r="F20" s="123"/>
      <c r="G20" s="129">
        <f t="shared" si="0"/>
        <v>0</v>
      </c>
      <c r="H20" s="118"/>
      <c r="I20" s="118"/>
      <c r="J20" s="118"/>
      <c r="K20" s="118"/>
      <c r="L20" s="118"/>
      <c r="M20" s="118"/>
      <c r="N20" s="118"/>
      <c r="O20" s="118"/>
      <c r="P20" s="201">
        <f t="shared" si="1"/>
      </c>
    </row>
    <row r="21" spans="1:16" ht="18.75" customHeight="1">
      <c r="A21" s="20">
        <v>14</v>
      </c>
      <c r="B21" s="12"/>
      <c r="C21" s="12"/>
      <c r="D21" s="93"/>
      <c r="E21" s="123"/>
      <c r="F21" s="123"/>
      <c r="G21" s="129">
        <f t="shared" si="0"/>
        <v>0</v>
      </c>
      <c r="H21" s="118"/>
      <c r="I21" s="118"/>
      <c r="J21" s="118"/>
      <c r="K21" s="118"/>
      <c r="L21" s="118"/>
      <c r="M21" s="118"/>
      <c r="N21" s="118"/>
      <c r="O21" s="118"/>
      <c r="P21" s="201">
        <f t="shared" si="1"/>
      </c>
    </row>
    <row r="22" spans="1:16" ht="18.75" customHeight="1">
      <c r="A22" s="20">
        <v>15</v>
      </c>
      <c r="B22" s="12"/>
      <c r="C22" s="12"/>
      <c r="D22" s="93"/>
      <c r="E22" s="123"/>
      <c r="F22" s="123"/>
      <c r="G22" s="129">
        <f t="shared" si="0"/>
        <v>0</v>
      </c>
      <c r="H22" s="118"/>
      <c r="I22" s="118"/>
      <c r="J22" s="118"/>
      <c r="K22" s="118"/>
      <c r="L22" s="118"/>
      <c r="M22" s="118"/>
      <c r="N22" s="118"/>
      <c r="O22" s="118"/>
      <c r="P22" s="201">
        <f t="shared" si="1"/>
      </c>
    </row>
    <row r="23" spans="1:16" ht="18.75" customHeight="1">
      <c r="A23" s="20">
        <v>16</v>
      </c>
      <c r="B23" s="12"/>
      <c r="C23" s="12"/>
      <c r="D23" s="93"/>
      <c r="E23" s="123"/>
      <c r="F23" s="123"/>
      <c r="G23" s="129">
        <f t="shared" si="0"/>
        <v>0</v>
      </c>
      <c r="H23" s="118"/>
      <c r="I23" s="118"/>
      <c r="J23" s="118"/>
      <c r="K23" s="118"/>
      <c r="L23" s="118"/>
      <c r="M23" s="118"/>
      <c r="N23" s="118"/>
      <c r="O23" s="118"/>
      <c r="P23" s="201">
        <f t="shared" si="1"/>
      </c>
    </row>
    <row r="24" spans="1:16" ht="18.75" customHeight="1">
      <c r="A24" s="20">
        <v>17</v>
      </c>
      <c r="B24" s="12"/>
      <c r="C24" s="12"/>
      <c r="D24" s="93"/>
      <c r="E24" s="123"/>
      <c r="F24" s="123"/>
      <c r="G24" s="129">
        <f t="shared" si="0"/>
        <v>0</v>
      </c>
      <c r="H24" s="118"/>
      <c r="I24" s="118"/>
      <c r="J24" s="118"/>
      <c r="K24" s="118"/>
      <c r="L24" s="118"/>
      <c r="M24" s="118"/>
      <c r="N24" s="118"/>
      <c r="O24" s="118"/>
      <c r="P24" s="201">
        <f t="shared" si="1"/>
      </c>
    </row>
    <row r="25" spans="1:16" ht="18.75" customHeight="1">
      <c r="A25" s="20">
        <v>18</v>
      </c>
      <c r="B25" s="12"/>
      <c r="C25" s="12"/>
      <c r="D25" s="93"/>
      <c r="E25" s="123"/>
      <c r="F25" s="123"/>
      <c r="G25" s="129">
        <f t="shared" si="0"/>
        <v>0</v>
      </c>
      <c r="H25" s="118"/>
      <c r="I25" s="118"/>
      <c r="J25" s="118"/>
      <c r="K25" s="118"/>
      <c r="L25" s="118"/>
      <c r="M25" s="118"/>
      <c r="N25" s="118"/>
      <c r="O25" s="118"/>
      <c r="P25" s="201">
        <f t="shared" si="1"/>
      </c>
    </row>
    <row r="26" spans="1:16" ht="18.75" customHeight="1">
      <c r="A26" s="20">
        <v>19</v>
      </c>
      <c r="B26" s="12"/>
      <c r="C26" s="12"/>
      <c r="D26" s="93"/>
      <c r="E26" s="123"/>
      <c r="F26" s="123"/>
      <c r="G26" s="129">
        <f t="shared" si="0"/>
        <v>0</v>
      </c>
      <c r="H26" s="118"/>
      <c r="I26" s="118"/>
      <c r="J26" s="118"/>
      <c r="K26" s="118"/>
      <c r="L26" s="118"/>
      <c r="M26" s="118"/>
      <c r="N26" s="118"/>
      <c r="O26" s="118"/>
      <c r="P26" s="201">
        <f t="shared" si="1"/>
      </c>
    </row>
    <row r="27" spans="1:16" ht="18.75" customHeight="1">
      <c r="A27" s="20">
        <v>20</v>
      </c>
      <c r="B27" s="12"/>
      <c r="C27" s="12"/>
      <c r="D27" s="93"/>
      <c r="E27" s="123"/>
      <c r="F27" s="123"/>
      <c r="G27" s="129">
        <f t="shared" si="0"/>
        <v>0</v>
      </c>
      <c r="H27" s="118"/>
      <c r="I27" s="118"/>
      <c r="J27" s="118"/>
      <c r="K27" s="118"/>
      <c r="L27" s="118"/>
      <c r="M27" s="118"/>
      <c r="N27" s="118"/>
      <c r="O27" s="118"/>
      <c r="P27" s="201">
        <f t="shared" si="1"/>
      </c>
    </row>
    <row r="28" spans="1:15" s="41" customFormat="1" ht="9">
      <c r="A28" s="20" t="s">
        <v>7</v>
      </c>
      <c r="B28" s="50"/>
      <c r="C28" s="50"/>
      <c r="D28" s="78">
        <f>SUM(D8:D27)</f>
        <v>0</v>
      </c>
      <c r="E28" s="39"/>
      <c r="F28" s="39"/>
      <c r="G28" s="121">
        <f aca="true" t="shared" si="2" ref="G28:O28">SUM(G8:G27)</f>
        <v>0</v>
      </c>
      <c r="H28" s="40">
        <f t="shared" si="2"/>
        <v>0</v>
      </c>
      <c r="I28" s="40">
        <f t="shared" si="2"/>
        <v>0</v>
      </c>
      <c r="J28" s="40">
        <f t="shared" si="2"/>
        <v>0</v>
      </c>
      <c r="K28" s="40">
        <f t="shared" si="2"/>
        <v>0</v>
      </c>
      <c r="L28" s="40">
        <f t="shared" si="2"/>
        <v>0</v>
      </c>
      <c r="M28" s="40">
        <f t="shared" si="2"/>
        <v>0</v>
      </c>
      <c r="N28" s="40">
        <f t="shared" si="2"/>
        <v>0</v>
      </c>
      <c r="O28" s="40">
        <f t="shared" si="2"/>
        <v>0</v>
      </c>
    </row>
    <row r="29" ht="10.5">
      <c r="B29" s="13" t="s">
        <v>92</v>
      </c>
    </row>
  </sheetData>
  <sheetProtection password="CC02" sheet="1" objects="1" scenarios="1" formatColumns="0" formatRows="0"/>
  <mergeCells count="2">
    <mergeCell ref="B6:B7"/>
    <mergeCell ref="C6:C7"/>
  </mergeCells>
  <conditionalFormatting sqref="D8:D27">
    <cfRule type="cellIs" priority="18" dxfId="2" operator="greaterThan" stopIfTrue="1">
      <formula>#REF!</formula>
    </cfRule>
  </conditionalFormatting>
  <conditionalFormatting sqref="G8">
    <cfRule type="cellIs" priority="14" dxfId="0" operator="notEqual" stopIfTrue="1">
      <formula>'f)immateriali'!#REF!</formula>
    </cfRule>
  </conditionalFormatting>
  <conditionalFormatting sqref="G8:G27">
    <cfRule type="cellIs" priority="10" dxfId="0" operator="notEqual" stopIfTrue="1">
      <formula>'f)immateriali'!#REF!</formula>
    </cfRule>
  </conditionalFormatting>
  <dataValidations count="1">
    <dataValidation allowBlank="1" showInputMessage="1" showErrorMessage="1" prompt="questo valore deve corrispondere alla somma dei valori imputati alle fasi (altrimenti la cella si colora di rosso)" sqref="G8:G27"/>
  </dataValidations>
  <printOptions/>
  <pageMargins left="0.1968503937007874" right="0" top="0.35433070866141736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35">
    <tabColor indexed="50"/>
  </sheetPr>
  <dimension ref="A1:L2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7109375" style="16" customWidth="1"/>
    <col min="2" max="2" width="27.7109375" style="13" customWidth="1"/>
    <col min="3" max="3" width="26.8515625" style="13" customWidth="1"/>
    <col min="4" max="4" width="10.7109375" style="13" customWidth="1"/>
    <col min="5" max="5" width="9.7109375" style="115" customWidth="1"/>
    <col min="6" max="12" width="9.7109375" style="13" customWidth="1"/>
    <col min="13" max="14" width="9.140625" style="13" customWidth="1"/>
    <col min="15" max="22" width="9.140625" style="13" hidden="1" customWidth="1"/>
    <col min="23" max="16384" width="9.140625" style="13" customWidth="1"/>
  </cols>
  <sheetData>
    <row r="1" spans="1:12" ht="17.25" customHeight="1">
      <c r="A1" s="60" t="s">
        <v>16</v>
      </c>
      <c r="B1" s="48" t="s">
        <v>11</v>
      </c>
      <c r="C1" s="48"/>
      <c r="L1" s="35" t="s">
        <v>4</v>
      </c>
    </row>
    <row r="2" spans="1:12" ht="17.25" customHeight="1">
      <c r="A2" s="13"/>
      <c r="B2" s="34"/>
      <c r="C2" s="34"/>
      <c r="D2" s="152"/>
      <c r="E2" s="153"/>
      <c r="F2" s="152"/>
      <c r="G2" s="152"/>
      <c r="H2" s="152"/>
      <c r="I2" s="152"/>
      <c r="J2" s="152"/>
      <c r="K2" s="152"/>
      <c r="L2" s="36" t="s">
        <v>83</v>
      </c>
    </row>
    <row r="3" spans="2:5" ht="16.5" customHeight="1">
      <c r="B3" s="26" t="s">
        <v>82</v>
      </c>
      <c r="C3" s="26"/>
      <c r="E3" s="117"/>
    </row>
    <row r="4" spans="2:3" ht="4.5" customHeight="1">
      <c r="B4" s="55"/>
      <c r="C4" s="55"/>
    </row>
    <row r="5" spans="2:4" ht="10.5">
      <c r="B5" s="13" t="s">
        <v>49</v>
      </c>
      <c r="C5" s="34"/>
      <c r="D5" s="28"/>
    </row>
    <row r="6" spans="1:12" s="38" customFormat="1" ht="12" customHeight="1">
      <c r="A6" s="37"/>
      <c r="B6" s="266" t="s">
        <v>22</v>
      </c>
      <c r="C6" s="266" t="s">
        <v>19</v>
      </c>
      <c r="D6" s="266" t="s">
        <v>25</v>
      </c>
      <c r="E6" s="125"/>
      <c r="F6" s="125"/>
      <c r="G6" s="125"/>
      <c r="H6" s="126" t="s">
        <v>31</v>
      </c>
      <c r="I6" s="125"/>
      <c r="J6" s="125"/>
      <c r="K6" s="125"/>
      <c r="L6" s="127"/>
    </row>
    <row r="7" spans="1:12" ht="30.75" customHeight="1">
      <c r="A7" s="20"/>
      <c r="B7" s="267"/>
      <c r="C7" s="267"/>
      <c r="D7" s="267"/>
      <c r="E7" s="151" t="str">
        <f>"1 
"&amp;fasi!D11</f>
        <v>1 
?</v>
      </c>
      <c r="F7" s="128" t="str">
        <f>"2 
"&amp;fasi!E11</f>
        <v>2 
?</v>
      </c>
      <c r="G7" s="128" t="str">
        <f>"3 
"&amp;fasi!F11</f>
        <v>3 
?</v>
      </c>
      <c r="H7" s="128" t="str">
        <f>"4 
"&amp;fasi!G11</f>
        <v>4 
?</v>
      </c>
      <c r="I7" s="128" t="str">
        <f>"5 
"&amp;fasi!H11</f>
        <v>5 
?</v>
      </c>
      <c r="J7" s="128" t="str">
        <f>"6 
"&amp;fasi!I11</f>
        <v>6 
?</v>
      </c>
      <c r="K7" s="128" t="str">
        <f>"7
"&amp;fasi!J11</f>
        <v>7
?</v>
      </c>
      <c r="L7" s="128" t="str">
        <f>"8 
"&amp;fasi!K11</f>
        <v>8 
?</v>
      </c>
    </row>
    <row r="8" spans="1:12" ht="18.75" customHeight="1">
      <c r="A8" s="20">
        <v>1</v>
      </c>
      <c r="B8" s="12"/>
      <c r="C8" s="12"/>
      <c r="D8" s="45">
        <f>SUM(E8:L8)</f>
        <v>0</v>
      </c>
      <c r="E8" s="119"/>
      <c r="F8" s="120"/>
      <c r="G8" s="120"/>
      <c r="H8" s="120"/>
      <c r="I8" s="120"/>
      <c r="J8" s="120"/>
      <c r="K8" s="120"/>
      <c r="L8" s="120"/>
    </row>
    <row r="9" spans="1:12" ht="18.75" customHeight="1">
      <c r="A9" s="20">
        <v>2</v>
      </c>
      <c r="B9" s="12"/>
      <c r="C9" s="12"/>
      <c r="D9" s="45">
        <f aca="true" t="shared" si="0" ref="D9:D24">SUM(E9:L9)</f>
        <v>0</v>
      </c>
      <c r="E9" s="119"/>
      <c r="F9" s="120"/>
      <c r="G9" s="120"/>
      <c r="H9" s="120"/>
      <c r="I9" s="120"/>
      <c r="J9" s="120"/>
      <c r="K9" s="120"/>
      <c r="L9" s="120"/>
    </row>
    <row r="10" spans="1:12" ht="18.75" customHeight="1">
      <c r="A10" s="20">
        <v>3</v>
      </c>
      <c r="B10" s="12"/>
      <c r="C10" s="12"/>
      <c r="D10" s="45">
        <f t="shared" si="0"/>
        <v>0</v>
      </c>
      <c r="E10" s="119"/>
      <c r="F10" s="120"/>
      <c r="G10" s="120"/>
      <c r="H10" s="120"/>
      <c r="I10" s="120"/>
      <c r="J10" s="120"/>
      <c r="K10" s="120"/>
      <c r="L10" s="120"/>
    </row>
    <row r="11" spans="1:12" ht="18.75" customHeight="1">
      <c r="A11" s="20">
        <v>4</v>
      </c>
      <c r="B11" s="12"/>
      <c r="C11" s="12"/>
      <c r="D11" s="45">
        <f t="shared" si="0"/>
        <v>0</v>
      </c>
      <c r="E11" s="119"/>
      <c r="F11" s="120"/>
      <c r="G11" s="120"/>
      <c r="H11" s="120"/>
      <c r="I11" s="120"/>
      <c r="J11" s="120"/>
      <c r="K11" s="120"/>
      <c r="L11" s="120"/>
    </row>
    <row r="12" spans="1:12" ht="18.75" customHeight="1">
      <c r="A12" s="20">
        <v>5</v>
      </c>
      <c r="B12" s="12"/>
      <c r="C12" s="12"/>
      <c r="D12" s="45">
        <f t="shared" si="0"/>
        <v>0</v>
      </c>
      <c r="E12" s="119"/>
      <c r="F12" s="120"/>
      <c r="G12" s="120"/>
      <c r="H12" s="120"/>
      <c r="I12" s="120"/>
      <c r="J12" s="120"/>
      <c r="K12" s="120"/>
      <c r="L12" s="120"/>
    </row>
    <row r="13" spans="1:12" ht="18.75" customHeight="1">
      <c r="A13" s="20">
        <v>6</v>
      </c>
      <c r="B13" s="12"/>
      <c r="C13" s="12"/>
      <c r="D13" s="45">
        <f t="shared" si="0"/>
        <v>0</v>
      </c>
      <c r="E13" s="119"/>
      <c r="F13" s="120"/>
      <c r="G13" s="120"/>
      <c r="H13" s="120"/>
      <c r="I13" s="120"/>
      <c r="J13" s="120"/>
      <c r="K13" s="120"/>
      <c r="L13" s="120"/>
    </row>
    <row r="14" spans="1:12" ht="18.75" customHeight="1">
      <c r="A14" s="20">
        <v>7</v>
      </c>
      <c r="B14" s="12"/>
      <c r="C14" s="12"/>
      <c r="D14" s="45">
        <f t="shared" si="0"/>
        <v>0</v>
      </c>
      <c r="E14" s="119"/>
      <c r="F14" s="120"/>
      <c r="G14" s="120"/>
      <c r="H14" s="120"/>
      <c r="I14" s="120"/>
      <c r="J14" s="120"/>
      <c r="K14" s="120"/>
      <c r="L14" s="120"/>
    </row>
    <row r="15" spans="1:12" ht="18.75" customHeight="1">
      <c r="A15" s="20">
        <v>8</v>
      </c>
      <c r="B15" s="12"/>
      <c r="C15" s="12"/>
      <c r="D15" s="45">
        <f t="shared" si="0"/>
        <v>0</v>
      </c>
      <c r="E15" s="119"/>
      <c r="F15" s="120"/>
      <c r="G15" s="120"/>
      <c r="H15" s="120"/>
      <c r="I15" s="120"/>
      <c r="J15" s="120"/>
      <c r="K15" s="120"/>
      <c r="L15" s="120"/>
    </row>
    <row r="16" spans="1:12" ht="18.75" customHeight="1">
      <c r="A16" s="20">
        <v>9</v>
      </c>
      <c r="B16" s="12"/>
      <c r="C16" s="12"/>
      <c r="D16" s="45">
        <f t="shared" si="0"/>
        <v>0</v>
      </c>
      <c r="E16" s="119"/>
      <c r="F16" s="120"/>
      <c r="G16" s="120"/>
      <c r="H16" s="120"/>
      <c r="I16" s="120"/>
      <c r="J16" s="120"/>
      <c r="K16" s="120"/>
      <c r="L16" s="120"/>
    </row>
    <row r="17" spans="1:12" ht="18.75" customHeight="1">
      <c r="A17" s="20">
        <v>10</v>
      </c>
      <c r="B17" s="12"/>
      <c r="C17" s="12"/>
      <c r="D17" s="45">
        <f t="shared" si="0"/>
        <v>0</v>
      </c>
      <c r="E17" s="119"/>
      <c r="F17" s="120"/>
      <c r="G17" s="120"/>
      <c r="H17" s="120"/>
      <c r="I17" s="120"/>
      <c r="J17" s="120"/>
      <c r="K17" s="120"/>
      <c r="L17" s="120"/>
    </row>
    <row r="18" spans="1:12" ht="18.75" customHeight="1">
      <c r="A18" s="20">
        <v>11</v>
      </c>
      <c r="B18" s="12"/>
      <c r="C18" s="12"/>
      <c r="D18" s="45">
        <f t="shared" si="0"/>
        <v>0</v>
      </c>
      <c r="E18" s="119"/>
      <c r="F18" s="120"/>
      <c r="G18" s="120"/>
      <c r="H18" s="120"/>
      <c r="I18" s="120"/>
      <c r="J18" s="120"/>
      <c r="K18" s="120"/>
      <c r="L18" s="120"/>
    </row>
    <row r="19" spans="1:12" ht="18.75" customHeight="1">
      <c r="A19" s="20">
        <v>12</v>
      </c>
      <c r="B19" s="12"/>
      <c r="C19" s="12"/>
      <c r="D19" s="45">
        <f t="shared" si="0"/>
        <v>0</v>
      </c>
      <c r="E19" s="119"/>
      <c r="F19" s="120"/>
      <c r="G19" s="120"/>
      <c r="H19" s="120"/>
      <c r="I19" s="120"/>
      <c r="J19" s="120"/>
      <c r="K19" s="120"/>
      <c r="L19" s="120"/>
    </row>
    <row r="20" spans="1:12" ht="18.75" customHeight="1">
      <c r="A20" s="20">
        <v>13</v>
      </c>
      <c r="B20" s="12"/>
      <c r="C20" s="12"/>
      <c r="D20" s="45">
        <f t="shared" si="0"/>
        <v>0</v>
      </c>
      <c r="E20" s="119"/>
      <c r="F20" s="120"/>
      <c r="G20" s="120"/>
      <c r="H20" s="120"/>
      <c r="I20" s="120"/>
      <c r="J20" s="120"/>
      <c r="K20" s="120"/>
      <c r="L20" s="120"/>
    </row>
    <row r="21" spans="1:12" ht="18.75" customHeight="1">
      <c r="A21" s="20">
        <v>14</v>
      </c>
      <c r="B21" s="12"/>
      <c r="C21" s="12"/>
      <c r="D21" s="45">
        <f t="shared" si="0"/>
        <v>0</v>
      </c>
      <c r="E21" s="119"/>
      <c r="F21" s="120"/>
      <c r="G21" s="120"/>
      <c r="H21" s="120"/>
      <c r="I21" s="120"/>
      <c r="J21" s="120"/>
      <c r="K21" s="120"/>
      <c r="L21" s="120"/>
    </row>
    <row r="22" spans="1:12" ht="18.75" customHeight="1">
      <c r="A22" s="20">
        <v>15</v>
      </c>
      <c r="B22" s="12"/>
      <c r="C22" s="12"/>
      <c r="D22" s="45">
        <f t="shared" si="0"/>
        <v>0</v>
      </c>
      <c r="E22" s="119"/>
      <c r="F22" s="120"/>
      <c r="G22" s="120"/>
      <c r="H22" s="120"/>
      <c r="I22" s="120"/>
      <c r="J22" s="120"/>
      <c r="K22" s="120"/>
      <c r="L22" s="120"/>
    </row>
    <row r="23" spans="1:12" ht="18.75" customHeight="1">
      <c r="A23" s="20">
        <v>16</v>
      </c>
      <c r="B23" s="12"/>
      <c r="C23" s="12"/>
      <c r="D23" s="45">
        <f t="shared" si="0"/>
        <v>0</v>
      </c>
      <c r="E23" s="119"/>
      <c r="F23" s="120"/>
      <c r="G23" s="120"/>
      <c r="H23" s="120"/>
      <c r="I23" s="120"/>
      <c r="J23" s="120"/>
      <c r="K23" s="120"/>
      <c r="L23" s="120"/>
    </row>
    <row r="24" spans="1:12" ht="18.75" customHeight="1">
      <c r="A24" s="20">
        <v>17</v>
      </c>
      <c r="B24" s="12"/>
      <c r="C24" s="12"/>
      <c r="D24" s="45">
        <f t="shared" si="0"/>
        <v>0</v>
      </c>
      <c r="E24" s="119"/>
      <c r="F24" s="120"/>
      <c r="G24" s="120"/>
      <c r="H24" s="120"/>
      <c r="I24" s="120"/>
      <c r="J24" s="120"/>
      <c r="K24" s="120"/>
      <c r="L24" s="120"/>
    </row>
    <row r="25" spans="1:12" ht="18.75" customHeight="1">
      <c r="A25" s="20">
        <v>18</v>
      </c>
      <c r="B25" s="12"/>
      <c r="C25" s="12"/>
      <c r="D25" s="45">
        <f>SUM(E25:L25)</f>
        <v>0</v>
      </c>
      <c r="E25" s="119"/>
      <c r="F25" s="120"/>
      <c r="G25" s="120"/>
      <c r="H25" s="120"/>
      <c r="I25" s="120"/>
      <c r="J25" s="120"/>
      <c r="K25" s="120"/>
      <c r="L25" s="120"/>
    </row>
    <row r="26" spans="1:12" ht="18.75" customHeight="1">
      <c r="A26" s="20">
        <v>19</v>
      </c>
      <c r="B26" s="12"/>
      <c r="C26" s="12"/>
      <c r="D26" s="45">
        <f>SUM(E26:L26)</f>
        <v>0</v>
      </c>
      <c r="E26" s="119"/>
      <c r="F26" s="120"/>
      <c r="G26" s="120"/>
      <c r="H26" s="120"/>
      <c r="I26" s="120"/>
      <c r="J26" s="120"/>
      <c r="K26" s="120"/>
      <c r="L26" s="120"/>
    </row>
    <row r="27" spans="1:12" ht="18.75" customHeight="1">
      <c r="A27" s="20">
        <v>20</v>
      </c>
      <c r="B27" s="12"/>
      <c r="C27" s="12"/>
      <c r="D27" s="45">
        <f>SUM(E27:L27)</f>
        <v>0</v>
      </c>
      <c r="E27" s="119"/>
      <c r="F27" s="120"/>
      <c r="G27" s="120"/>
      <c r="H27" s="120"/>
      <c r="I27" s="120"/>
      <c r="J27" s="120"/>
      <c r="K27" s="120"/>
      <c r="L27" s="120"/>
    </row>
    <row r="28" spans="1:12" s="41" customFormat="1" ht="9">
      <c r="A28" s="20" t="s">
        <v>7</v>
      </c>
      <c r="B28" s="146"/>
      <c r="C28" s="147"/>
      <c r="D28" s="40">
        <f aca="true" t="shared" si="1" ref="D28:L28">SUM(D8:D27)</f>
        <v>0</v>
      </c>
      <c r="E28" s="121">
        <f t="shared" si="1"/>
        <v>0</v>
      </c>
      <c r="F28" s="121">
        <f t="shared" si="1"/>
        <v>0</v>
      </c>
      <c r="G28" s="121">
        <f t="shared" si="1"/>
        <v>0</v>
      </c>
      <c r="H28" s="121">
        <f t="shared" si="1"/>
        <v>0</v>
      </c>
      <c r="I28" s="121">
        <f t="shared" si="1"/>
        <v>0</v>
      </c>
      <c r="J28" s="121">
        <f t="shared" si="1"/>
        <v>0</v>
      </c>
      <c r="K28" s="121">
        <f t="shared" si="1"/>
        <v>0</v>
      </c>
      <c r="L28" s="121">
        <f t="shared" si="1"/>
        <v>0</v>
      </c>
    </row>
  </sheetData>
  <sheetProtection password="CC02" sheet="1" objects="1" scenarios="1" formatColumns="0" formatRows="0"/>
  <mergeCells count="3">
    <mergeCell ref="D6:D7"/>
    <mergeCell ref="B6:B7"/>
    <mergeCell ref="C6:C7"/>
  </mergeCells>
  <printOptions/>
  <pageMargins left="0.2362204724409449" right="0" top="0.3937007874015748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36">
    <tabColor rgb="FFCCCCFF"/>
  </sheetPr>
  <dimension ref="A1:E13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2.140625" style="16" customWidth="1"/>
    <col min="2" max="2" width="36.57421875" style="13" customWidth="1"/>
    <col min="3" max="3" width="34.8515625" style="13" customWidth="1"/>
    <col min="4" max="4" width="17.421875" style="13" customWidth="1"/>
    <col min="5" max="5" width="50.00390625" style="13" customWidth="1"/>
    <col min="6" max="6" width="9.140625" style="13" customWidth="1"/>
    <col min="7" max="9" width="9.140625" style="13" hidden="1" customWidth="1"/>
    <col min="10" max="14" width="9.140625" style="13" customWidth="1"/>
    <col min="15" max="16384" width="9.140625" style="13" customWidth="1"/>
  </cols>
  <sheetData>
    <row r="1" spans="1:5" ht="17.25" customHeight="1">
      <c r="A1" s="60" t="s">
        <v>16</v>
      </c>
      <c r="B1" s="48" t="s">
        <v>11</v>
      </c>
      <c r="C1" s="48"/>
      <c r="E1" s="35" t="s">
        <v>4</v>
      </c>
    </row>
    <row r="2" spans="1:5" ht="17.25" customHeight="1">
      <c r="A2" s="13"/>
      <c r="B2" s="34"/>
      <c r="C2" s="34"/>
      <c r="E2" s="36" t="s">
        <v>102</v>
      </c>
    </row>
    <row r="3" spans="2:3" ht="16.5" customHeight="1">
      <c r="B3" s="26" t="s">
        <v>101</v>
      </c>
      <c r="C3" s="26"/>
    </row>
    <row r="4" spans="2:3" ht="4.5" customHeight="1">
      <c r="B4" s="55"/>
      <c r="C4" s="55"/>
    </row>
    <row r="5" spans="2:4" ht="6.75" customHeight="1">
      <c r="B5" s="34"/>
      <c r="C5" s="34"/>
      <c r="D5" s="28"/>
    </row>
    <row r="6" spans="1:4" s="38" customFormat="1" ht="12" customHeight="1">
      <c r="A6" s="37"/>
      <c r="B6" s="266" t="s">
        <v>22</v>
      </c>
      <c r="C6" s="266" t="s">
        <v>19</v>
      </c>
      <c r="D6" s="266" t="s">
        <v>25</v>
      </c>
    </row>
    <row r="7" spans="1:4" ht="30.75" customHeight="1">
      <c r="A7" s="20"/>
      <c r="B7" s="267"/>
      <c r="C7" s="267"/>
      <c r="D7" s="267"/>
    </row>
    <row r="8" spans="1:4" ht="18.75" customHeight="1">
      <c r="A8" s="20">
        <v>1</v>
      </c>
      <c r="B8" s="12"/>
      <c r="C8" s="12" t="s">
        <v>103</v>
      </c>
      <c r="D8" s="221"/>
    </row>
    <row r="9" spans="1:4" s="41" customFormat="1" ht="18.75" customHeight="1">
      <c r="A9" s="20" t="s">
        <v>7</v>
      </c>
      <c r="B9" s="146"/>
      <c r="C9" s="147"/>
      <c r="D9" s="224">
        <f>SUM(D8)</f>
        <v>0</v>
      </c>
    </row>
    <row r="10" spans="1:4" s="41" customFormat="1" ht="18.75" customHeight="1">
      <c r="A10" s="20"/>
      <c r="B10" s="222"/>
      <c r="C10" s="222"/>
      <c r="D10" s="223"/>
    </row>
    <row r="11" ht="9">
      <c r="B11" s="13" t="s">
        <v>104</v>
      </c>
    </row>
    <row r="12" ht="9">
      <c r="B12" s="13" t="s">
        <v>106</v>
      </c>
    </row>
    <row r="13" ht="9">
      <c r="B13" s="13" t="s">
        <v>105</v>
      </c>
    </row>
  </sheetData>
  <sheetProtection password="CC02" sheet="1" objects="1" scenarios="1" formatColumns="0" formatRows="0"/>
  <mergeCells count="3">
    <mergeCell ref="B6:B7"/>
    <mergeCell ref="C6:C7"/>
    <mergeCell ref="D6:D7"/>
  </mergeCells>
  <printOptions/>
  <pageMargins left="0.2362204724409449" right="0" top="0.3937007874015748" bottom="0.1968503937007874" header="0.31496062992125984" footer="0.11811023622047245"/>
  <pageSetup fitToHeight="2" horizontalDpi="300" verticalDpi="300" orientation="landscape" paperSize="9" r:id="rId1"/>
  <headerFooter alignWithMargins="0">
    <oddFooter>&amp;R&amp;"Verdana,Normale"&amp;7&amp;P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Your User Name</cp:lastModifiedBy>
  <cp:lastPrinted>2015-06-10T10:13:08Z</cp:lastPrinted>
  <dcterms:created xsi:type="dcterms:W3CDTF">2007-09-10T13:54:08Z</dcterms:created>
  <dcterms:modified xsi:type="dcterms:W3CDTF">2015-07-07T08:42:48Z</dcterms:modified>
  <cp:category/>
  <cp:version/>
  <cp:contentType/>
  <cp:contentStatus/>
</cp:coreProperties>
</file>